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INFO FINANCIERA DE LA EMPRESA" sheetId="1" r:id="rId1"/>
    <sheet name="2013" sheetId="2" state="hidden" r:id="rId2"/>
    <sheet name="2014" sheetId="3" state="hidden" r:id="rId3"/>
    <sheet name="2015" sheetId="4" state="hidden" r:id="rId4"/>
    <sheet name="RATIOS" sheetId="5" state="hidden" r:id="rId5"/>
    <sheet name="INSTRUCTIVO" sheetId="6" r:id="rId6"/>
  </sheets>
  <definedNames/>
  <calcPr fullCalcOnLoad="1"/>
</workbook>
</file>

<file path=xl/comments1.xml><?xml version="1.0" encoding="utf-8"?>
<comments xmlns="http://schemas.openxmlformats.org/spreadsheetml/2006/main">
  <authors>
    <author>Federico Secondo</author>
  </authors>
  <commentList>
    <comment ref="A31" authorId="0">
      <text>
        <r>
          <rPr>
            <b/>
            <sz val="9"/>
            <rFont val="Tahoma"/>
            <family val="2"/>
          </rPr>
          <t>Federico Secondo:</t>
        </r>
        <r>
          <rPr>
            <sz val="9"/>
            <rFont val="Tahoma"/>
            <family val="2"/>
          </rPr>
          <t xml:space="preserve">
Debe ser = cero</t>
        </r>
      </text>
    </comment>
  </commentList>
</comments>
</file>

<file path=xl/sharedStrings.xml><?xml version="1.0" encoding="utf-8"?>
<sst xmlns="http://schemas.openxmlformats.org/spreadsheetml/2006/main" count="202" uniqueCount="99">
  <si>
    <t>ANÁLISIS DE DUPONT</t>
  </si>
  <si>
    <t>menos</t>
  </si>
  <si>
    <t>Costo de ventas</t>
  </si>
  <si>
    <t>dividido</t>
  </si>
  <si>
    <t>Impuestos</t>
  </si>
  <si>
    <t>multiplicado</t>
  </si>
  <si>
    <t>más</t>
  </si>
  <si>
    <t>SELTIR  S.  A.</t>
  </si>
  <si>
    <t>Moneda: dólares americanos</t>
  </si>
  <si>
    <t>Unidad de medida: moneda nominal</t>
  </si>
  <si>
    <t>Resultado Neto</t>
  </si>
  <si>
    <t>Utilidad Neta</t>
  </si>
  <si>
    <t>Margen Neto</t>
  </si>
  <si>
    <t>Intereses</t>
  </si>
  <si>
    <t>Rentabilidad s/activos</t>
  </si>
  <si>
    <t>Rotación del Activo</t>
  </si>
  <si>
    <t>Inversión</t>
  </si>
  <si>
    <t>Activo Corriente</t>
  </si>
  <si>
    <t>Total Activo</t>
  </si>
  <si>
    <t>Activo no Corriente</t>
  </si>
  <si>
    <t>multipicado</t>
  </si>
  <si>
    <t>ROE</t>
  </si>
  <si>
    <t>Financiamiento</t>
  </si>
  <si>
    <t>Pasivo Corriente</t>
  </si>
  <si>
    <t>mas</t>
  </si>
  <si>
    <t>Total Pasivo</t>
  </si>
  <si>
    <t>Pasivo + Patrimonio</t>
  </si>
  <si>
    <t>Pasivo no corriente</t>
  </si>
  <si>
    <t>Patrimonio Neto</t>
  </si>
  <si>
    <t>Multipicador Leverage financiero</t>
  </si>
  <si>
    <t>ESTADO DE SITUACION PATRIMONIAL</t>
  </si>
  <si>
    <t>ESTADO DE RESULTADOS</t>
  </si>
  <si>
    <t>ACTIVO</t>
  </si>
  <si>
    <t>Ingresos por venta</t>
  </si>
  <si>
    <t>Disponibilidades</t>
  </si>
  <si>
    <t>Deudores</t>
  </si>
  <si>
    <t>Utilidad bruta</t>
  </si>
  <si>
    <t>Bienes de Cambio</t>
  </si>
  <si>
    <t>Total Activo Corriente</t>
  </si>
  <si>
    <t>Activos no Corriente</t>
  </si>
  <si>
    <t>TOTAL ACTIVO</t>
  </si>
  <si>
    <t>Utilidad operativa</t>
  </si>
  <si>
    <t>PASIVO</t>
  </si>
  <si>
    <t>Utilidad antes imp</t>
  </si>
  <si>
    <t xml:space="preserve"> Deudas Comercial</t>
  </si>
  <si>
    <t xml:space="preserve"> Deudas financieras c.p.</t>
  </si>
  <si>
    <t>Utilidad neta</t>
  </si>
  <si>
    <t xml:space="preserve"> Deudas diversas</t>
  </si>
  <si>
    <t>Total Pasivo Corriente</t>
  </si>
  <si>
    <t>TOTAL PASIVO</t>
  </si>
  <si>
    <t>PATRIMONIO</t>
  </si>
  <si>
    <t>Total Patrimonio</t>
  </si>
  <si>
    <t>TOTAL PASIVO Y PATRIMONIO</t>
  </si>
  <si>
    <t>RATIOS DE LIQUIDEZ</t>
  </si>
  <si>
    <t>Razón Corriente</t>
  </si>
  <si>
    <t>Prueba Ácida menor</t>
  </si>
  <si>
    <t>Prueba Ácida mayor</t>
  </si>
  <si>
    <t>RATIOS DE ENDEUDAMIENTO</t>
  </si>
  <si>
    <t>Endeudamiento</t>
  </si>
  <si>
    <t>RATIOS DE ACTIVIDAD</t>
  </si>
  <si>
    <t>Días de ctas por cobrar</t>
  </si>
  <si>
    <t>Días de inventario</t>
  </si>
  <si>
    <t>Días cuentas a Pagar</t>
  </si>
  <si>
    <t>RATIOS DE RENTABILIDAD</t>
  </si>
  <si>
    <t>Margen de Vtas netas</t>
  </si>
  <si>
    <t>Margen Operativo</t>
  </si>
  <si>
    <t>Rendimiento s/activos</t>
  </si>
  <si>
    <t>Rendimiento s/patrimonio</t>
  </si>
  <si>
    <t>CCC</t>
  </si>
  <si>
    <t>EJERCICIOS</t>
  </si>
  <si>
    <t>Gastos de Adm y Vtas</t>
  </si>
  <si>
    <t>Otros Rubros</t>
  </si>
  <si>
    <t>Verificación</t>
  </si>
  <si>
    <t>Ejercicio 1</t>
  </si>
  <si>
    <t>Ejercicio 2</t>
  </si>
  <si>
    <t>Ejercicio 3</t>
  </si>
  <si>
    <t>*</t>
  </si>
  <si>
    <t>Detallar el año correspondiente a cada ejercicio, siendo el ejercicio 1 el más antiguo</t>
  </si>
  <si>
    <t>(Costo de ventas)</t>
  </si>
  <si>
    <t>(Gastos de administración)</t>
  </si>
  <si>
    <t>(Gastos de ventas)</t>
  </si>
  <si>
    <t>(Amortizaciones)</t>
  </si>
  <si>
    <t>(Intereses)</t>
  </si>
  <si>
    <t>(Impuestos)</t>
  </si>
  <si>
    <t>(Otros Gastos)</t>
  </si>
  <si>
    <t>Ratios elaborados por el Ejecutivo</t>
  </si>
  <si>
    <t>Cargo al Proyecto / Utilidad Neta</t>
  </si>
  <si>
    <t>Cargo al Proyecto / Ingresos por ventas</t>
  </si>
  <si>
    <t>Capital de Trabajo</t>
  </si>
  <si>
    <t>Cargo al Proyecto / Capital de Trabajo</t>
  </si>
  <si>
    <t>Promedio FACTURACIÓN ANUAL</t>
  </si>
  <si>
    <t>Generación Interna de Fondos</t>
  </si>
  <si>
    <t>Completar solamente las celdas que NO incluyen formulas</t>
  </si>
  <si>
    <t>No modificar las formulas del archivo</t>
  </si>
  <si>
    <t>Ingresar todos los valores  en Pesos Uruguayos</t>
  </si>
  <si>
    <t>&lt;- Ingrese Valores en Negativo</t>
  </si>
  <si>
    <t>Empresa</t>
  </si>
  <si>
    <t>Código del Proyecto</t>
  </si>
  <si>
    <t>Otros Ingresos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</si>
</sst>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_-* #,##0\ _P_t_s_-;\-* #,##0\ _P_t_s_-;_-* &quot;-&quot;\ _P_t_s_-;_-@_-"/>
    <numFmt numFmtId="181" formatCode="_-* #,##0\ _€_-;\-* #,##0\ _€_-;_-* &quot;-&quot;??\ _€_-;_-@_-"/>
  </numFmts>
  <fonts count="55">
    <font>
      <sz val="11"/>
      <color theme="1"/>
      <name val="Calibri"/>
      <family val="2"/>
    </font>
    <font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u val="single"/>
      <sz val="10"/>
      <color indexed="9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u val="single"/>
      <sz val="10"/>
      <color theme="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2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/>
    </xf>
    <xf numFmtId="3" fontId="47" fillId="0" borderId="11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10" fontId="47" fillId="0" borderId="0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2" fontId="47" fillId="0" borderId="0" xfId="0" applyNumberFormat="1" applyFont="1" applyBorder="1" applyAlignment="1">
      <alignment/>
    </xf>
    <xf numFmtId="3" fontId="47" fillId="0" borderId="0" xfId="0" applyNumberFormat="1" applyFont="1" applyAlignment="1">
      <alignment/>
    </xf>
    <xf numFmtId="0" fontId="23" fillId="0" borderId="0" xfId="0" applyFont="1" applyAlignment="1">
      <alignment/>
    </xf>
    <xf numFmtId="0" fontId="48" fillId="33" borderId="0" xfId="0" applyFont="1" applyFill="1" applyAlignment="1">
      <alignment/>
    </xf>
    <xf numFmtId="10" fontId="49" fillId="0" borderId="14" xfId="0" applyNumberFormat="1" applyFont="1" applyBorder="1" applyAlignment="1">
      <alignment/>
    </xf>
    <xf numFmtId="10" fontId="49" fillId="0" borderId="13" xfId="0" applyNumberFormat="1" applyFont="1" applyBorder="1" applyAlignment="1">
      <alignment/>
    </xf>
    <xf numFmtId="0" fontId="47" fillId="0" borderId="0" xfId="0" applyFont="1" applyBorder="1" applyAlignment="1">
      <alignment/>
    </xf>
    <xf numFmtId="10" fontId="49" fillId="0" borderId="0" xfId="0" applyNumberFormat="1" applyFont="1" applyBorder="1" applyAlignment="1">
      <alignment/>
    </xf>
    <xf numFmtId="0" fontId="47" fillId="0" borderId="0" xfId="0" applyFont="1" applyFill="1" applyBorder="1" applyAlignment="1">
      <alignment/>
    </xf>
    <xf numFmtId="2" fontId="49" fillId="0" borderId="14" xfId="0" applyNumberFormat="1" applyFont="1" applyBorder="1" applyAlignment="1">
      <alignment/>
    </xf>
    <xf numFmtId="0" fontId="47" fillId="0" borderId="10" xfId="0" applyFont="1" applyBorder="1" applyAlignment="1">
      <alignment/>
    </xf>
    <xf numFmtId="3" fontId="47" fillId="0" borderId="11" xfId="0" applyNumberFormat="1" applyFont="1" applyBorder="1" applyAlignment="1">
      <alignment/>
    </xf>
    <xf numFmtId="181" fontId="47" fillId="0" borderId="11" xfId="46" applyNumberFormat="1" applyFont="1" applyBorder="1" applyAlignment="1">
      <alignment/>
    </xf>
    <xf numFmtId="0" fontId="22" fillId="0" borderId="0" xfId="0" applyFont="1" applyBorder="1" applyAlignment="1">
      <alignment/>
    </xf>
    <xf numFmtId="10" fontId="49" fillId="0" borderId="14" xfId="0" applyNumberFormat="1" applyFont="1" applyFill="1" applyBorder="1" applyAlignment="1">
      <alignment/>
    </xf>
    <xf numFmtId="2" fontId="49" fillId="0" borderId="14" xfId="0" applyNumberFormat="1" applyFont="1" applyFill="1" applyBorder="1" applyAlignment="1">
      <alignment/>
    </xf>
    <xf numFmtId="43" fontId="47" fillId="0" borderId="0" xfId="46" applyFont="1" applyAlignment="1">
      <alignment/>
    </xf>
    <xf numFmtId="180" fontId="22" fillId="34" borderId="0" xfId="47" applyNumberFormat="1" applyFont="1" applyFill="1" applyAlignment="1">
      <alignment horizontal="center"/>
    </xf>
    <xf numFmtId="180" fontId="47" fillId="35" borderId="0" xfId="47" applyNumberFormat="1" applyFont="1" applyFill="1" applyAlignment="1">
      <alignment/>
    </xf>
    <xf numFmtId="180" fontId="22" fillId="35" borderId="0" xfId="47" applyNumberFormat="1" applyFont="1" applyFill="1" applyBorder="1" applyAlignment="1">
      <alignment horizontal="center"/>
    </xf>
    <xf numFmtId="180" fontId="48" fillId="36" borderId="15" xfId="47" applyNumberFormat="1" applyFont="1" applyFill="1" applyBorder="1" applyAlignment="1">
      <alignment/>
    </xf>
    <xf numFmtId="180" fontId="48" fillId="36" borderId="16" xfId="47" applyNumberFormat="1" applyFont="1" applyFill="1" applyBorder="1" applyAlignment="1">
      <alignment/>
    </xf>
    <xf numFmtId="3" fontId="47" fillId="35" borderId="0" xfId="47" applyNumberFormat="1" applyFont="1" applyFill="1" applyAlignment="1">
      <alignment horizontal="center"/>
    </xf>
    <xf numFmtId="3" fontId="23" fillId="34" borderId="0" xfId="0" applyNumberFormat="1" applyFont="1" applyFill="1" applyBorder="1" applyAlignment="1" applyProtection="1">
      <alignment horizontal="center"/>
      <protection/>
    </xf>
    <xf numFmtId="3" fontId="47" fillId="34" borderId="0" xfId="47" applyNumberFormat="1" applyFont="1" applyFill="1" applyBorder="1" applyAlignment="1">
      <alignment horizontal="center"/>
    </xf>
    <xf numFmtId="3" fontId="48" fillId="36" borderId="15" xfId="47" applyNumberFormat="1" applyFont="1" applyFill="1" applyBorder="1" applyAlignment="1">
      <alignment horizontal="center"/>
    </xf>
    <xf numFmtId="3" fontId="48" fillId="36" borderId="16" xfId="47" applyNumberFormat="1" applyFont="1" applyFill="1" applyBorder="1" applyAlignment="1">
      <alignment horizontal="center"/>
    </xf>
    <xf numFmtId="3" fontId="22" fillId="35" borderId="0" xfId="47" applyNumberFormat="1" applyFont="1" applyFill="1" applyBorder="1" applyAlignment="1">
      <alignment horizontal="center"/>
    </xf>
    <xf numFmtId="180" fontId="47" fillId="35" borderId="17" xfId="47" applyNumberFormat="1" applyFont="1" applyFill="1" applyBorder="1" applyAlignment="1">
      <alignment/>
    </xf>
    <xf numFmtId="180" fontId="50" fillId="36" borderId="17" xfId="47" applyNumberFormat="1" applyFont="1" applyFill="1" applyBorder="1" applyAlignment="1">
      <alignment/>
    </xf>
    <xf numFmtId="180" fontId="48" fillId="36" borderId="18" xfId="47" applyNumberFormat="1" applyFont="1" applyFill="1" applyBorder="1" applyAlignment="1">
      <alignment/>
    </xf>
    <xf numFmtId="3" fontId="48" fillId="36" borderId="18" xfId="47" applyNumberFormat="1" applyFont="1" applyFill="1" applyBorder="1" applyAlignment="1">
      <alignment horizontal="center"/>
    </xf>
    <xf numFmtId="0" fontId="47" fillId="35" borderId="0" xfId="0" applyFont="1" applyFill="1" applyAlignment="1">
      <alignment/>
    </xf>
    <xf numFmtId="180" fontId="48" fillId="37" borderId="17" xfId="47" applyNumberFormat="1" applyFont="1" applyFill="1" applyBorder="1" applyAlignment="1">
      <alignment/>
    </xf>
    <xf numFmtId="1" fontId="50" fillId="37" borderId="15" xfId="47" applyNumberFormat="1" applyFont="1" applyFill="1" applyBorder="1" applyAlignment="1">
      <alignment horizontal="center"/>
    </xf>
    <xf numFmtId="180" fontId="48" fillId="37" borderId="19" xfId="47" applyNumberFormat="1" applyFont="1" applyFill="1" applyBorder="1" applyAlignment="1">
      <alignment/>
    </xf>
    <xf numFmtId="0" fontId="48" fillId="37" borderId="0" xfId="0" applyFont="1" applyFill="1" applyAlignment="1">
      <alignment horizontal="center"/>
    </xf>
    <xf numFmtId="0" fontId="48" fillId="38" borderId="12" xfId="0" applyFont="1" applyFill="1" applyBorder="1" applyAlignment="1">
      <alignment/>
    </xf>
    <xf numFmtId="10" fontId="50" fillId="38" borderId="14" xfId="0" applyNumberFormat="1" applyFont="1" applyFill="1" applyBorder="1" applyAlignment="1">
      <alignment/>
    </xf>
    <xf numFmtId="0" fontId="48" fillId="38" borderId="13" xfId="0" applyFont="1" applyFill="1" applyBorder="1" applyAlignment="1">
      <alignment/>
    </xf>
    <xf numFmtId="0" fontId="48" fillId="38" borderId="20" xfId="0" applyFont="1" applyFill="1" applyBorder="1" applyAlignment="1">
      <alignment/>
    </xf>
    <xf numFmtId="0" fontId="50" fillId="38" borderId="19" xfId="0" applyFont="1" applyFill="1" applyBorder="1" applyAlignment="1">
      <alignment/>
    </xf>
    <xf numFmtId="0" fontId="48" fillId="38" borderId="21" xfId="0" applyFont="1" applyFill="1" applyBorder="1" applyAlignment="1">
      <alignment/>
    </xf>
    <xf numFmtId="10" fontId="48" fillId="38" borderId="13" xfId="0" applyNumberFormat="1" applyFont="1" applyFill="1" applyBorder="1" applyAlignment="1">
      <alignment/>
    </xf>
    <xf numFmtId="0" fontId="49" fillId="35" borderId="0" xfId="0" applyFont="1" applyFill="1" applyAlignment="1">
      <alignment/>
    </xf>
    <xf numFmtId="0" fontId="51" fillId="37" borderId="0" xfId="0" applyFont="1" applyFill="1" applyAlignment="1">
      <alignment/>
    </xf>
    <xf numFmtId="0" fontId="48" fillId="37" borderId="0" xfId="0" applyFont="1" applyFill="1" applyAlignment="1">
      <alignment/>
    </xf>
    <xf numFmtId="180" fontId="50" fillId="37" borderId="22" xfId="47" applyNumberFormat="1" applyFont="1" applyFill="1" applyBorder="1" applyAlignment="1">
      <alignment/>
    </xf>
    <xf numFmtId="180" fontId="50" fillId="37" borderId="23" xfId="47" applyNumberFormat="1" applyFont="1" applyFill="1" applyBorder="1" applyAlignment="1">
      <alignment/>
    </xf>
    <xf numFmtId="180" fontId="50" fillId="37" borderId="24" xfId="47" applyNumberFormat="1" applyFont="1" applyFill="1" applyBorder="1" applyAlignment="1">
      <alignment/>
    </xf>
    <xf numFmtId="180" fontId="50" fillId="37" borderId="25" xfId="47" applyNumberFormat="1" applyFont="1" applyFill="1" applyBorder="1" applyAlignment="1">
      <alignment/>
    </xf>
    <xf numFmtId="180" fontId="22" fillId="39" borderId="22" xfId="47" applyNumberFormat="1" applyFont="1" applyFill="1" applyBorder="1" applyAlignment="1">
      <alignment/>
    </xf>
    <xf numFmtId="3" fontId="23" fillId="39" borderId="23" xfId="0" applyNumberFormat="1" applyFont="1" applyFill="1" applyBorder="1" applyAlignment="1" applyProtection="1">
      <alignment horizontal="center"/>
      <protection/>
    </xf>
    <xf numFmtId="180" fontId="22" fillId="40" borderId="22" xfId="47" applyNumberFormat="1" applyFont="1" applyFill="1" applyBorder="1" applyAlignment="1">
      <alignment/>
    </xf>
    <xf numFmtId="3" fontId="23" fillId="40" borderId="23" xfId="0" applyNumberFormat="1" applyFont="1" applyFill="1" applyBorder="1" applyAlignment="1" applyProtection="1">
      <alignment horizontal="center"/>
      <protection/>
    </xf>
    <xf numFmtId="180" fontId="49" fillId="40" borderId="17" xfId="47" applyNumberFormat="1" applyFont="1" applyFill="1" applyBorder="1" applyAlignment="1">
      <alignment/>
    </xf>
    <xf numFmtId="180" fontId="47" fillId="37" borderId="17" xfId="47" applyNumberFormat="1" applyFont="1" applyFill="1" applyBorder="1" applyAlignment="1">
      <alignment/>
    </xf>
    <xf numFmtId="3" fontId="47" fillId="37" borderId="15" xfId="47" applyNumberFormat="1" applyFont="1" applyFill="1" applyBorder="1" applyAlignment="1">
      <alignment horizontal="center"/>
    </xf>
    <xf numFmtId="3" fontId="47" fillId="37" borderId="16" xfId="47" applyNumberFormat="1" applyFont="1" applyFill="1" applyBorder="1" applyAlignment="1">
      <alignment horizontal="center"/>
    </xf>
    <xf numFmtId="3" fontId="47" fillId="37" borderId="18" xfId="47" applyNumberFormat="1" applyFont="1" applyFill="1" applyBorder="1" applyAlignment="1">
      <alignment horizontal="center"/>
    </xf>
    <xf numFmtId="180" fontId="50" fillId="37" borderId="17" xfId="47" applyNumberFormat="1" applyFont="1" applyFill="1" applyBorder="1" applyAlignment="1">
      <alignment/>
    </xf>
    <xf numFmtId="3" fontId="48" fillId="37" borderId="15" xfId="47" applyNumberFormat="1" applyFont="1" applyFill="1" applyBorder="1" applyAlignment="1">
      <alignment horizontal="center"/>
    </xf>
    <xf numFmtId="3" fontId="48" fillId="37" borderId="16" xfId="47" applyNumberFormat="1" applyFont="1" applyFill="1" applyBorder="1" applyAlignment="1">
      <alignment horizontal="center"/>
    </xf>
    <xf numFmtId="3" fontId="48" fillId="37" borderId="18" xfId="47" applyNumberFormat="1" applyFont="1" applyFill="1" applyBorder="1" applyAlignment="1">
      <alignment horizontal="center"/>
    </xf>
    <xf numFmtId="180" fontId="22" fillId="39" borderId="26" xfId="47" applyNumberFormat="1" applyFont="1" applyFill="1" applyBorder="1" applyAlignment="1">
      <alignment/>
    </xf>
    <xf numFmtId="3" fontId="22" fillId="39" borderId="27" xfId="47" applyNumberFormat="1" applyFont="1" applyFill="1" applyBorder="1" applyAlignment="1">
      <alignment horizontal="center"/>
    </xf>
    <xf numFmtId="180" fontId="47" fillId="35" borderId="28" xfId="47" applyNumberFormat="1" applyFont="1" applyFill="1" applyBorder="1" applyAlignment="1">
      <alignment/>
    </xf>
    <xf numFmtId="3" fontId="47" fillId="41" borderId="15" xfId="47" applyNumberFormat="1" applyFont="1" applyFill="1" applyBorder="1" applyAlignment="1">
      <alignment horizontal="center"/>
    </xf>
    <xf numFmtId="3" fontId="47" fillId="41" borderId="16" xfId="47" applyNumberFormat="1" applyFont="1" applyFill="1" applyBorder="1" applyAlignment="1">
      <alignment horizontal="center"/>
    </xf>
    <xf numFmtId="180" fontId="47" fillId="41" borderId="28" xfId="47" applyNumberFormat="1" applyFont="1" applyFill="1" applyBorder="1" applyAlignment="1">
      <alignment/>
    </xf>
    <xf numFmtId="180" fontId="47" fillId="41" borderId="29" xfId="47" applyNumberFormat="1" applyFont="1" applyFill="1" applyBorder="1" applyAlignment="1">
      <alignment/>
    </xf>
    <xf numFmtId="3" fontId="47" fillId="41" borderId="18" xfId="47" applyNumberFormat="1" applyFont="1" applyFill="1" applyBorder="1" applyAlignment="1">
      <alignment horizontal="center"/>
    </xf>
    <xf numFmtId="3" fontId="22" fillId="41" borderId="23" xfId="47" applyNumberFormat="1" applyFont="1" applyFill="1" applyBorder="1" applyAlignment="1">
      <alignment horizontal="center"/>
    </xf>
    <xf numFmtId="3" fontId="22" fillId="41" borderId="30" xfId="47" applyNumberFormat="1" applyFont="1" applyFill="1" applyBorder="1" applyAlignment="1">
      <alignment horizontal="center"/>
    </xf>
    <xf numFmtId="3" fontId="22" fillId="41" borderId="31" xfId="47" applyNumberFormat="1" applyFont="1" applyFill="1" applyBorder="1" applyAlignment="1">
      <alignment horizontal="center"/>
    </xf>
    <xf numFmtId="180" fontId="47" fillId="41" borderId="15" xfId="47" applyNumberFormat="1" applyFont="1" applyFill="1" applyBorder="1" applyAlignment="1">
      <alignment/>
    </xf>
    <xf numFmtId="180" fontId="47" fillId="41" borderId="18" xfId="47" applyNumberFormat="1" applyFont="1" applyFill="1" applyBorder="1" applyAlignment="1">
      <alignment/>
    </xf>
    <xf numFmtId="180" fontId="50" fillId="37" borderId="32" xfId="47" applyNumberFormat="1" applyFont="1" applyFill="1" applyBorder="1" applyAlignment="1">
      <alignment/>
    </xf>
    <xf numFmtId="180" fontId="50" fillId="37" borderId="33" xfId="47" applyNumberFormat="1" applyFont="1" applyFill="1" applyBorder="1" applyAlignment="1">
      <alignment/>
    </xf>
    <xf numFmtId="180" fontId="47" fillId="35" borderId="34" xfId="47" applyNumberFormat="1" applyFont="1" applyFill="1" applyBorder="1" applyAlignment="1">
      <alignment/>
    </xf>
    <xf numFmtId="180" fontId="47" fillId="41" borderId="35" xfId="47" applyNumberFormat="1" applyFont="1" applyFill="1" applyBorder="1" applyAlignment="1">
      <alignment/>
    </xf>
    <xf numFmtId="180" fontId="47" fillId="41" borderId="36" xfId="47" applyNumberFormat="1" applyFont="1" applyFill="1" applyBorder="1" applyAlignment="1">
      <alignment/>
    </xf>
    <xf numFmtId="180" fontId="47" fillId="35" borderId="26" xfId="47" applyNumberFormat="1" applyFont="1" applyFill="1" applyBorder="1" applyAlignment="1">
      <alignment/>
    </xf>
    <xf numFmtId="180" fontId="47" fillId="41" borderId="27" xfId="47" applyNumberFormat="1" applyFont="1" applyFill="1" applyBorder="1" applyAlignment="1">
      <alignment/>
    </xf>
    <xf numFmtId="180" fontId="47" fillId="41" borderId="13" xfId="47" applyNumberFormat="1" applyFont="1" applyFill="1" applyBorder="1" applyAlignment="1">
      <alignment/>
    </xf>
    <xf numFmtId="180" fontId="47" fillId="35" borderId="37" xfId="47" applyNumberFormat="1" applyFont="1" applyFill="1" applyBorder="1" applyAlignment="1">
      <alignment/>
    </xf>
    <xf numFmtId="1" fontId="50" fillId="33" borderId="0" xfId="0" applyNumberFormat="1" applyFont="1" applyFill="1" applyAlignment="1">
      <alignment/>
    </xf>
    <xf numFmtId="180" fontId="47" fillId="35" borderId="38" xfId="47" applyNumberFormat="1" applyFont="1" applyFill="1" applyBorder="1" applyAlignment="1">
      <alignment/>
    </xf>
    <xf numFmtId="0" fontId="47" fillId="35" borderId="39" xfId="0" applyFont="1" applyFill="1" applyBorder="1" applyAlignment="1">
      <alignment/>
    </xf>
    <xf numFmtId="37" fontId="47" fillId="35" borderId="0" xfId="0" applyNumberFormat="1" applyFont="1" applyFill="1" applyAlignment="1">
      <alignment/>
    </xf>
    <xf numFmtId="0" fontId="47" fillId="35" borderId="39" xfId="0" applyFont="1" applyFill="1" applyBorder="1" applyAlignment="1">
      <alignment horizontal="center"/>
    </xf>
    <xf numFmtId="0" fontId="52" fillId="0" borderId="0" xfId="0" applyFont="1" applyAlignment="1">
      <alignment/>
    </xf>
    <xf numFmtId="180" fontId="53" fillId="35" borderId="0" xfId="47" applyNumberFormat="1" applyFont="1" applyFill="1" applyAlignment="1">
      <alignment horizontal="left"/>
    </xf>
    <xf numFmtId="180" fontId="53" fillId="35" borderId="0" xfId="47" applyNumberFormat="1" applyFont="1" applyFill="1" applyAlignment="1">
      <alignment/>
    </xf>
    <xf numFmtId="180" fontId="47" fillId="35" borderId="39" xfId="47" applyNumberFormat="1" applyFont="1" applyFill="1" applyBorder="1" applyAlignment="1">
      <alignment/>
    </xf>
    <xf numFmtId="180" fontId="50" fillId="37" borderId="15" xfId="47" applyNumberFormat="1" applyFont="1" applyFill="1" applyBorder="1" applyAlignment="1">
      <alignment/>
    </xf>
    <xf numFmtId="37" fontId="23" fillId="41" borderId="35" xfId="0" applyNumberFormat="1" applyFont="1" applyFill="1" applyBorder="1" applyAlignment="1" applyProtection="1">
      <alignment horizontal="right"/>
      <protection/>
    </xf>
    <xf numFmtId="37" fontId="23" fillId="41" borderId="36" xfId="0" applyNumberFormat="1" applyFont="1" applyFill="1" applyBorder="1" applyAlignment="1" applyProtection="1">
      <alignment horizontal="right"/>
      <protection/>
    </xf>
    <xf numFmtId="180" fontId="47" fillId="41" borderId="14" xfId="47" applyNumberFormat="1" applyFont="1" applyFill="1" applyBorder="1" applyAlignment="1">
      <alignment/>
    </xf>
    <xf numFmtId="180" fontId="47" fillId="41" borderId="27" xfId="47" applyNumberFormat="1" applyFont="1" applyFill="1" applyBorder="1" applyAlignment="1">
      <alignment/>
    </xf>
    <xf numFmtId="180" fontId="47" fillId="41" borderId="40" xfId="47" applyNumberFormat="1" applyFont="1" applyFill="1" applyBorder="1" applyAlignment="1">
      <alignment/>
    </xf>
    <xf numFmtId="180" fontId="47" fillId="41" borderId="15" xfId="47" applyNumberFormat="1" applyFont="1" applyFill="1" applyBorder="1" applyAlignment="1">
      <alignment/>
    </xf>
    <xf numFmtId="180" fontId="50" fillId="37" borderId="10" xfId="47" applyNumberFormat="1" applyFont="1" applyFill="1" applyBorder="1" applyAlignment="1">
      <alignment horizontal="center"/>
    </xf>
    <xf numFmtId="180" fontId="50" fillId="37" borderId="41" xfId="47" applyNumberFormat="1" applyFont="1" applyFill="1" applyBorder="1" applyAlignment="1">
      <alignment horizontal="center"/>
    </xf>
    <xf numFmtId="180" fontId="50" fillId="37" borderId="11" xfId="47" applyNumberFormat="1" applyFont="1" applyFill="1" applyBorder="1" applyAlignment="1">
      <alignment horizontal="center"/>
    </xf>
    <xf numFmtId="0" fontId="50" fillId="38" borderId="20" xfId="0" applyFont="1" applyFill="1" applyBorder="1" applyAlignment="1">
      <alignment horizontal="center" vertical="center" wrapText="1"/>
    </xf>
    <xf numFmtId="0" fontId="50" fillId="38" borderId="21" xfId="0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43" fontId="50" fillId="38" borderId="12" xfId="46" applyFont="1" applyFill="1" applyBorder="1" applyAlignment="1">
      <alignment horizontal="center" vertical="center" wrapText="1"/>
    </xf>
    <xf numFmtId="43" fontId="50" fillId="38" borderId="13" xfId="46" applyFont="1" applyFill="1" applyBorder="1" applyAlignment="1">
      <alignment horizontal="center" vertical="center" wrapText="1"/>
    </xf>
    <xf numFmtId="181" fontId="47" fillId="0" borderId="12" xfId="46" applyNumberFormat="1" applyFont="1" applyBorder="1" applyAlignment="1">
      <alignment horizontal="center" vertical="center" wrapText="1"/>
    </xf>
    <xf numFmtId="181" fontId="47" fillId="0" borderId="13" xfId="46" applyNumberFormat="1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3" fontId="47" fillId="0" borderId="12" xfId="0" applyNumberFormat="1" applyFont="1" applyBorder="1" applyAlignment="1">
      <alignment horizontal="center" wrapText="1"/>
    </xf>
    <xf numFmtId="3" fontId="47" fillId="0" borderId="13" xfId="0" applyNumberFormat="1" applyFont="1" applyBorder="1" applyAlignment="1">
      <alignment horizontal="center" wrapText="1"/>
    </xf>
    <xf numFmtId="0" fontId="50" fillId="38" borderId="19" xfId="0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50" fillId="38" borderId="12" xfId="46" applyNumberFormat="1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wrapText="1"/>
    </xf>
    <xf numFmtId="0" fontId="48" fillId="36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352425</xdr:colOff>
      <xdr:row>6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-1" b="33032"/>
        <a:stretch>
          <a:fillRect/>
        </a:stretch>
      </xdr:blipFill>
      <xdr:spPr>
        <a:xfrm>
          <a:off x="0" y="0"/>
          <a:ext cx="5362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104775</xdr:rowOff>
    </xdr:from>
    <xdr:to>
      <xdr:col>4</xdr:col>
      <xdr:colOff>466725</xdr:colOff>
      <xdr:row>3</xdr:row>
      <xdr:rowOff>104775</xdr:rowOff>
    </xdr:to>
    <xdr:sp>
      <xdr:nvSpPr>
        <xdr:cNvPr id="1" name="Line 95"/>
        <xdr:cNvSpPr>
          <a:spLocks/>
        </xdr:cNvSpPr>
      </xdr:nvSpPr>
      <xdr:spPr>
        <a:xfrm flipH="1">
          <a:off x="4362450" y="942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114300</xdr:rowOff>
    </xdr:from>
    <xdr:to>
      <xdr:col>4</xdr:col>
      <xdr:colOff>447675</xdr:colOff>
      <xdr:row>5</xdr:row>
      <xdr:rowOff>114300</xdr:rowOff>
    </xdr:to>
    <xdr:sp>
      <xdr:nvSpPr>
        <xdr:cNvPr id="2" name="Line 96"/>
        <xdr:cNvSpPr>
          <a:spLocks/>
        </xdr:cNvSpPr>
      </xdr:nvSpPr>
      <xdr:spPr>
        <a:xfrm flipH="1">
          <a:off x="4371975" y="12954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4</xdr:col>
      <xdr:colOff>466725</xdr:colOff>
      <xdr:row>7</xdr:row>
      <xdr:rowOff>114300</xdr:rowOff>
    </xdr:to>
    <xdr:sp>
      <xdr:nvSpPr>
        <xdr:cNvPr id="3" name="Line 97"/>
        <xdr:cNvSpPr>
          <a:spLocks/>
        </xdr:cNvSpPr>
      </xdr:nvSpPr>
      <xdr:spPr>
        <a:xfrm flipH="1">
          <a:off x="4362450" y="1676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114300</xdr:rowOff>
    </xdr:from>
    <xdr:to>
      <xdr:col>4</xdr:col>
      <xdr:colOff>447675</xdr:colOff>
      <xdr:row>9</xdr:row>
      <xdr:rowOff>114300</xdr:rowOff>
    </xdr:to>
    <xdr:sp>
      <xdr:nvSpPr>
        <xdr:cNvPr id="4" name="Line 98"/>
        <xdr:cNvSpPr>
          <a:spLocks/>
        </xdr:cNvSpPr>
      </xdr:nvSpPr>
      <xdr:spPr>
        <a:xfrm flipH="1">
          <a:off x="4371975" y="20193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466725</xdr:colOff>
      <xdr:row>4</xdr:row>
      <xdr:rowOff>161925</xdr:rowOff>
    </xdr:from>
    <xdr:to>
      <xdr:col>5</xdr:col>
      <xdr:colOff>9525</xdr:colOff>
      <xdr:row>11</xdr:row>
      <xdr:rowOff>161925</xdr:rowOff>
    </xdr:to>
    <xdr:sp>
      <xdr:nvSpPr>
        <xdr:cNvPr id="5" name="Line 99"/>
        <xdr:cNvSpPr>
          <a:spLocks/>
        </xdr:cNvSpPr>
      </xdr:nvSpPr>
      <xdr:spPr>
        <a:xfrm flipV="1">
          <a:off x="4829175" y="1171575"/>
          <a:ext cx="22860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114300</xdr:rowOff>
    </xdr:from>
    <xdr:to>
      <xdr:col>7</xdr:col>
      <xdr:colOff>447675</xdr:colOff>
      <xdr:row>5</xdr:row>
      <xdr:rowOff>114300</xdr:rowOff>
    </xdr:to>
    <xdr:sp>
      <xdr:nvSpPr>
        <xdr:cNvPr id="6" name="Line 100"/>
        <xdr:cNvSpPr>
          <a:spLocks/>
        </xdr:cNvSpPr>
      </xdr:nvSpPr>
      <xdr:spPr>
        <a:xfrm flipH="1">
          <a:off x="7419975" y="1295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123825</xdr:rowOff>
    </xdr:from>
    <xdr:to>
      <xdr:col>7</xdr:col>
      <xdr:colOff>447675</xdr:colOff>
      <xdr:row>12</xdr:row>
      <xdr:rowOff>123825</xdr:rowOff>
    </xdr:to>
    <xdr:sp>
      <xdr:nvSpPr>
        <xdr:cNvPr id="7" name="Line 101"/>
        <xdr:cNvSpPr>
          <a:spLocks/>
        </xdr:cNvSpPr>
      </xdr:nvSpPr>
      <xdr:spPr>
        <a:xfrm flipH="1">
          <a:off x="7419975" y="2543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447675</xdr:colOff>
      <xdr:row>7</xdr:row>
      <xdr:rowOff>123825</xdr:rowOff>
    </xdr:from>
    <xdr:to>
      <xdr:col>7</xdr:col>
      <xdr:colOff>609600</xdr:colOff>
      <xdr:row>7</xdr:row>
      <xdr:rowOff>123825</xdr:rowOff>
    </xdr:to>
    <xdr:sp>
      <xdr:nvSpPr>
        <xdr:cNvPr id="8" name="Line 102"/>
        <xdr:cNvSpPr>
          <a:spLocks/>
        </xdr:cNvSpPr>
      </xdr:nvSpPr>
      <xdr:spPr>
        <a:xfrm>
          <a:off x="7867650" y="16859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485775</xdr:colOff>
      <xdr:row>17</xdr:row>
      <xdr:rowOff>114300</xdr:rowOff>
    </xdr:from>
    <xdr:to>
      <xdr:col>4</xdr:col>
      <xdr:colOff>485775</xdr:colOff>
      <xdr:row>19</xdr:row>
      <xdr:rowOff>123825</xdr:rowOff>
    </xdr:to>
    <xdr:sp>
      <xdr:nvSpPr>
        <xdr:cNvPr id="9" name="Line 103"/>
        <xdr:cNvSpPr>
          <a:spLocks/>
        </xdr:cNvSpPr>
      </xdr:nvSpPr>
      <xdr:spPr>
        <a:xfrm>
          <a:off x="4848225" y="33813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114300</xdr:rowOff>
    </xdr:from>
    <xdr:to>
      <xdr:col>4</xdr:col>
      <xdr:colOff>485775</xdr:colOff>
      <xdr:row>17</xdr:row>
      <xdr:rowOff>114300</xdr:rowOff>
    </xdr:to>
    <xdr:sp>
      <xdr:nvSpPr>
        <xdr:cNvPr id="10" name="Line 104"/>
        <xdr:cNvSpPr>
          <a:spLocks/>
        </xdr:cNvSpPr>
      </xdr:nvSpPr>
      <xdr:spPr>
        <a:xfrm flipH="1">
          <a:off x="4362450" y="33813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123825</xdr:rowOff>
    </xdr:from>
    <xdr:to>
      <xdr:col>4</xdr:col>
      <xdr:colOff>485775</xdr:colOff>
      <xdr:row>19</xdr:row>
      <xdr:rowOff>123825</xdr:rowOff>
    </xdr:to>
    <xdr:sp>
      <xdr:nvSpPr>
        <xdr:cNvPr id="11" name="Line 105"/>
        <xdr:cNvSpPr>
          <a:spLocks/>
        </xdr:cNvSpPr>
      </xdr:nvSpPr>
      <xdr:spPr>
        <a:xfrm flipH="1">
          <a:off x="4362450" y="37909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485775</xdr:colOff>
      <xdr:row>18</xdr:row>
      <xdr:rowOff>142875</xdr:rowOff>
    </xdr:from>
    <xdr:to>
      <xdr:col>5</xdr:col>
      <xdr:colOff>0</xdr:colOff>
      <xdr:row>18</xdr:row>
      <xdr:rowOff>142875</xdr:rowOff>
    </xdr:to>
    <xdr:sp>
      <xdr:nvSpPr>
        <xdr:cNvPr id="12" name="Line 106"/>
        <xdr:cNvSpPr>
          <a:spLocks/>
        </xdr:cNvSpPr>
      </xdr:nvSpPr>
      <xdr:spPr>
        <a:xfrm>
          <a:off x="4848225" y="36099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114300</xdr:rowOff>
    </xdr:from>
    <xdr:to>
      <xdr:col>4</xdr:col>
      <xdr:colOff>476250</xdr:colOff>
      <xdr:row>23</xdr:row>
      <xdr:rowOff>123825</xdr:rowOff>
    </xdr:to>
    <xdr:sp>
      <xdr:nvSpPr>
        <xdr:cNvPr id="13" name="Line 107"/>
        <xdr:cNvSpPr>
          <a:spLocks/>
        </xdr:cNvSpPr>
      </xdr:nvSpPr>
      <xdr:spPr>
        <a:xfrm flipV="1">
          <a:off x="4838700" y="4467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447675</xdr:colOff>
      <xdr:row>12</xdr:row>
      <xdr:rowOff>133350</xdr:rowOff>
    </xdr:from>
    <xdr:to>
      <xdr:col>7</xdr:col>
      <xdr:colOff>447675</xdr:colOff>
      <xdr:row>18</xdr:row>
      <xdr:rowOff>114300</xdr:rowOff>
    </xdr:to>
    <xdr:sp>
      <xdr:nvSpPr>
        <xdr:cNvPr id="14" name="Line 108"/>
        <xdr:cNvSpPr>
          <a:spLocks/>
        </xdr:cNvSpPr>
      </xdr:nvSpPr>
      <xdr:spPr>
        <a:xfrm>
          <a:off x="7867650" y="255270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142875</xdr:rowOff>
    </xdr:from>
    <xdr:to>
      <xdr:col>7</xdr:col>
      <xdr:colOff>447675</xdr:colOff>
      <xdr:row>18</xdr:row>
      <xdr:rowOff>142875</xdr:rowOff>
    </xdr:to>
    <xdr:sp>
      <xdr:nvSpPr>
        <xdr:cNvPr id="15" name="Line 109"/>
        <xdr:cNvSpPr>
          <a:spLocks/>
        </xdr:cNvSpPr>
      </xdr:nvSpPr>
      <xdr:spPr>
        <a:xfrm flipH="1">
          <a:off x="7419975" y="3609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457200</xdr:colOff>
      <xdr:row>15</xdr:row>
      <xdr:rowOff>123825</xdr:rowOff>
    </xdr:from>
    <xdr:to>
      <xdr:col>7</xdr:col>
      <xdr:colOff>609600</xdr:colOff>
      <xdr:row>15</xdr:row>
      <xdr:rowOff>123825</xdr:rowOff>
    </xdr:to>
    <xdr:sp>
      <xdr:nvSpPr>
        <xdr:cNvPr id="16" name="Line 110"/>
        <xdr:cNvSpPr>
          <a:spLocks/>
        </xdr:cNvSpPr>
      </xdr:nvSpPr>
      <xdr:spPr>
        <a:xfrm>
          <a:off x="7877175" y="30575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457200</xdr:colOff>
      <xdr:row>5</xdr:row>
      <xdr:rowOff>123825</xdr:rowOff>
    </xdr:from>
    <xdr:to>
      <xdr:col>7</xdr:col>
      <xdr:colOff>457200</xdr:colOff>
      <xdr:row>12</xdr:row>
      <xdr:rowOff>57150</xdr:rowOff>
    </xdr:to>
    <xdr:sp>
      <xdr:nvSpPr>
        <xdr:cNvPr id="17" name="Line 111"/>
        <xdr:cNvSpPr>
          <a:spLocks/>
        </xdr:cNvSpPr>
      </xdr:nvSpPr>
      <xdr:spPr>
        <a:xfrm>
          <a:off x="7877175" y="1304925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57150</xdr:rowOff>
    </xdr:from>
    <xdr:to>
      <xdr:col>7</xdr:col>
      <xdr:colOff>457200</xdr:colOff>
      <xdr:row>12</xdr:row>
      <xdr:rowOff>57150</xdr:rowOff>
    </xdr:to>
    <xdr:sp>
      <xdr:nvSpPr>
        <xdr:cNvPr id="18" name="Line 112"/>
        <xdr:cNvSpPr>
          <a:spLocks/>
        </xdr:cNvSpPr>
      </xdr:nvSpPr>
      <xdr:spPr>
        <a:xfrm flipH="1">
          <a:off x="7419975" y="24765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457200</xdr:colOff>
      <xdr:row>7</xdr:row>
      <xdr:rowOff>95250</xdr:rowOff>
    </xdr:from>
    <xdr:to>
      <xdr:col>10</xdr:col>
      <xdr:colOff>457200</xdr:colOff>
      <xdr:row>15</xdr:row>
      <xdr:rowOff>123825</xdr:rowOff>
    </xdr:to>
    <xdr:sp>
      <xdr:nvSpPr>
        <xdr:cNvPr id="19" name="Line 113"/>
        <xdr:cNvSpPr>
          <a:spLocks/>
        </xdr:cNvSpPr>
      </xdr:nvSpPr>
      <xdr:spPr>
        <a:xfrm>
          <a:off x="10315575" y="1657350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123825</xdr:rowOff>
    </xdr:from>
    <xdr:to>
      <xdr:col>10</xdr:col>
      <xdr:colOff>457200</xdr:colOff>
      <xdr:row>15</xdr:row>
      <xdr:rowOff>123825</xdr:rowOff>
    </xdr:to>
    <xdr:sp>
      <xdr:nvSpPr>
        <xdr:cNvPr id="20" name="Line 114"/>
        <xdr:cNvSpPr>
          <a:spLocks/>
        </xdr:cNvSpPr>
      </xdr:nvSpPr>
      <xdr:spPr>
        <a:xfrm flipH="1">
          <a:off x="9858375" y="30575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66675</xdr:rowOff>
    </xdr:from>
    <xdr:to>
      <xdr:col>10</xdr:col>
      <xdr:colOff>457200</xdr:colOff>
      <xdr:row>7</xdr:row>
      <xdr:rowOff>66675</xdr:rowOff>
    </xdr:to>
    <xdr:sp>
      <xdr:nvSpPr>
        <xdr:cNvPr id="21" name="Line 115"/>
        <xdr:cNvSpPr>
          <a:spLocks/>
        </xdr:cNvSpPr>
      </xdr:nvSpPr>
      <xdr:spPr>
        <a:xfrm flipH="1">
          <a:off x="9858375" y="1628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457200</xdr:colOff>
      <xdr:row>12</xdr:row>
      <xdr:rowOff>57150</xdr:rowOff>
    </xdr:from>
    <xdr:to>
      <xdr:col>10</xdr:col>
      <xdr:colOff>609600</xdr:colOff>
      <xdr:row>12</xdr:row>
      <xdr:rowOff>57150</xdr:rowOff>
    </xdr:to>
    <xdr:sp>
      <xdr:nvSpPr>
        <xdr:cNvPr id="22" name="Line 116"/>
        <xdr:cNvSpPr>
          <a:spLocks/>
        </xdr:cNvSpPr>
      </xdr:nvSpPr>
      <xdr:spPr>
        <a:xfrm flipH="1">
          <a:off x="10315575" y="24765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13</xdr:row>
      <xdr:rowOff>133350</xdr:rowOff>
    </xdr:from>
    <xdr:to>
      <xdr:col>13</xdr:col>
      <xdr:colOff>352425</xdr:colOff>
      <xdr:row>13</xdr:row>
      <xdr:rowOff>133350</xdr:rowOff>
    </xdr:to>
    <xdr:sp>
      <xdr:nvSpPr>
        <xdr:cNvPr id="23" name="Line 117"/>
        <xdr:cNvSpPr>
          <a:spLocks/>
        </xdr:cNvSpPr>
      </xdr:nvSpPr>
      <xdr:spPr>
        <a:xfrm flipH="1">
          <a:off x="12220575" y="27241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333375</xdr:colOff>
      <xdr:row>19</xdr:row>
      <xdr:rowOff>133350</xdr:rowOff>
    </xdr:from>
    <xdr:to>
      <xdr:col>13</xdr:col>
      <xdr:colOff>542925</xdr:colOff>
      <xdr:row>19</xdr:row>
      <xdr:rowOff>133350</xdr:rowOff>
    </xdr:to>
    <xdr:sp>
      <xdr:nvSpPr>
        <xdr:cNvPr id="24" name="Line 118"/>
        <xdr:cNvSpPr>
          <a:spLocks/>
        </xdr:cNvSpPr>
      </xdr:nvSpPr>
      <xdr:spPr>
        <a:xfrm>
          <a:off x="12534900" y="38004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466725</xdr:colOff>
      <xdr:row>3</xdr:row>
      <xdr:rowOff>114300</xdr:rowOff>
    </xdr:from>
    <xdr:to>
      <xdr:col>4</xdr:col>
      <xdr:colOff>466725</xdr:colOff>
      <xdr:row>11</xdr:row>
      <xdr:rowOff>171450</xdr:rowOff>
    </xdr:to>
    <xdr:sp>
      <xdr:nvSpPr>
        <xdr:cNvPr id="25" name="Line 120"/>
        <xdr:cNvSpPr>
          <a:spLocks/>
        </xdr:cNvSpPr>
      </xdr:nvSpPr>
      <xdr:spPr>
        <a:xfrm flipH="1">
          <a:off x="4829175" y="952500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428625</xdr:colOff>
      <xdr:row>21</xdr:row>
      <xdr:rowOff>95250</xdr:rowOff>
    </xdr:from>
    <xdr:to>
      <xdr:col>4</xdr:col>
      <xdr:colOff>428625</xdr:colOff>
      <xdr:row>23</xdr:row>
      <xdr:rowOff>104775</xdr:rowOff>
    </xdr:to>
    <xdr:sp>
      <xdr:nvSpPr>
        <xdr:cNvPr id="26" name="Line 133"/>
        <xdr:cNvSpPr>
          <a:spLocks/>
        </xdr:cNvSpPr>
      </xdr:nvSpPr>
      <xdr:spPr>
        <a:xfrm>
          <a:off x="4791075" y="41052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21</xdr:row>
      <xdr:rowOff>95250</xdr:rowOff>
    </xdr:from>
    <xdr:to>
      <xdr:col>4</xdr:col>
      <xdr:colOff>428625</xdr:colOff>
      <xdr:row>21</xdr:row>
      <xdr:rowOff>95250</xdr:rowOff>
    </xdr:to>
    <xdr:sp>
      <xdr:nvSpPr>
        <xdr:cNvPr id="27" name="Line 134"/>
        <xdr:cNvSpPr>
          <a:spLocks/>
        </xdr:cNvSpPr>
      </xdr:nvSpPr>
      <xdr:spPr>
        <a:xfrm flipH="1">
          <a:off x="4371975" y="41052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23</xdr:row>
      <xdr:rowOff>104775</xdr:rowOff>
    </xdr:from>
    <xdr:to>
      <xdr:col>4</xdr:col>
      <xdr:colOff>428625</xdr:colOff>
      <xdr:row>23</xdr:row>
      <xdr:rowOff>104775</xdr:rowOff>
    </xdr:to>
    <xdr:sp>
      <xdr:nvSpPr>
        <xdr:cNvPr id="28" name="Line 135"/>
        <xdr:cNvSpPr>
          <a:spLocks/>
        </xdr:cNvSpPr>
      </xdr:nvSpPr>
      <xdr:spPr>
        <a:xfrm flipH="1">
          <a:off x="4371975" y="44577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733425</xdr:colOff>
      <xdr:row>24</xdr:row>
      <xdr:rowOff>180975</xdr:rowOff>
    </xdr:from>
    <xdr:to>
      <xdr:col>7</xdr:col>
      <xdr:colOff>419100</xdr:colOff>
      <xdr:row>24</xdr:row>
      <xdr:rowOff>180975</xdr:rowOff>
    </xdr:to>
    <xdr:sp>
      <xdr:nvSpPr>
        <xdr:cNvPr id="29" name="Line 136"/>
        <xdr:cNvSpPr>
          <a:spLocks/>
        </xdr:cNvSpPr>
      </xdr:nvSpPr>
      <xdr:spPr>
        <a:xfrm flipH="1">
          <a:off x="7324725" y="47053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419100</xdr:colOff>
      <xdr:row>22</xdr:row>
      <xdr:rowOff>66675</xdr:rowOff>
    </xdr:from>
    <xdr:to>
      <xdr:col>7</xdr:col>
      <xdr:colOff>419100</xdr:colOff>
      <xdr:row>24</xdr:row>
      <xdr:rowOff>161925</xdr:rowOff>
    </xdr:to>
    <xdr:sp>
      <xdr:nvSpPr>
        <xdr:cNvPr id="30" name="Line 137"/>
        <xdr:cNvSpPr>
          <a:spLocks/>
        </xdr:cNvSpPr>
      </xdr:nvSpPr>
      <xdr:spPr>
        <a:xfrm flipV="1">
          <a:off x="7839075" y="4248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95250</xdr:rowOff>
    </xdr:from>
    <xdr:to>
      <xdr:col>7</xdr:col>
      <xdr:colOff>419100</xdr:colOff>
      <xdr:row>22</xdr:row>
      <xdr:rowOff>95250</xdr:rowOff>
    </xdr:to>
    <xdr:sp>
      <xdr:nvSpPr>
        <xdr:cNvPr id="31" name="Line 138"/>
        <xdr:cNvSpPr>
          <a:spLocks/>
        </xdr:cNvSpPr>
      </xdr:nvSpPr>
      <xdr:spPr>
        <a:xfrm flipH="1">
          <a:off x="7419975" y="42767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428625</xdr:colOff>
      <xdr:row>23</xdr:row>
      <xdr:rowOff>104775</xdr:rowOff>
    </xdr:from>
    <xdr:to>
      <xdr:col>7</xdr:col>
      <xdr:colOff>533400</xdr:colOff>
      <xdr:row>23</xdr:row>
      <xdr:rowOff>104775</xdr:rowOff>
    </xdr:to>
    <xdr:sp>
      <xdr:nvSpPr>
        <xdr:cNvPr id="32" name="Line 139"/>
        <xdr:cNvSpPr>
          <a:spLocks/>
        </xdr:cNvSpPr>
      </xdr:nvSpPr>
      <xdr:spPr>
        <a:xfrm flipV="1">
          <a:off x="7848600" y="4457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428625</xdr:colOff>
      <xdr:row>23</xdr:row>
      <xdr:rowOff>76200</xdr:rowOff>
    </xdr:from>
    <xdr:to>
      <xdr:col>10</xdr:col>
      <xdr:colOff>428625</xdr:colOff>
      <xdr:row>26</xdr:row>
      <xdr:rowOff>123825</xdr:rowOff>
    </xdr:to>
    <xdr:sp>
      <xdr:nvSpPr>
        <xdr:cNvPr id="33" name="Line 141"/>
        <xdr:cNvSpPr>
          <a:spLocks/>
        </xdr:cNvSpPr>
      </xdr:nvSpPr>
      <xdr:spPr>
        <a:xfrm>
          <a:off x="10287000" y="44291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57150</xdr:rowOff>
    </xdr:from>
    <xdr:to>
      <xdr:col>10</xdr:col>
      <xdr:colOff>428625</xdr:colOff>
      <xdr:row>23</xdr:row>
      <xdr:rowOff>57150</xdr:rowOff>
    </xdr:to>
    <xdr:sp>
      <xdr:nvSpPr>
        <xdr:cNvPr id="34" name="Line 142"/>
        <xdr:cNvSpPr>
          <a:spLocks/>
        </xdr:cNvSpPr>
      </xdr:nvSpPr>
      <xdr:spPr>
        <a:xfrm flipH="1">
          <a:off x="9858375" y="44100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114300</xdr:rowOff>
    </xdr:from>
    <xdr:to>
      <xdr:col>10</xdr:col>
      <xdr:colOff>419100</xdr:colOff>
      <xdr:row>26</xdr:row>
      <xdr:rowOff>114300</xdr:rowOff>
    </xdr:to>
    <xdr:sp>
      <xdr:nvSpPr>
        <xdr:cNvPr id="35" name="Line 143"/>
        <xdr:cNvSpPr>
          <a:spLocks/>
        </xdr:cNvSpPr>
      </xdr:nvSpPr>
      <xdr:spPr>
        <a:xfrm flipH="1">
          <a:off x="9867900" y="50196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447675</xdr:colOff>
      <xdr:row>24</xdr:row>
      <xdr:rowOff>123825</xdr:rowOff>
    </xdr:from>
    <xdr:to>
      <xdr:col>10</xdr:col>
      <xdr:colOff>609600</xdr:colOff>
      <xdr:row>24</xdr:row>
      <xdr:rowOff>123825</xdr:rowOff>
    </xdr:to>
    <xdr:sp>
      <xdr:nvSpPr>
        <xdr:cNvPr id="36" name="Line 144"/>
        <xdr:cNvSpPr>
          <a:spLocks/>
        </xdr:cNvSpPr>
      </xdr:nvSpPr>
      <xdr:spPr>
        <a:xfrm flipH="1">
          <a:off x="10306050" y="46482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333375</xdr:colOff>
      <xdr:row>13</xdr:row>
      <xdr:rowOff>104775</xdr:rowOff>
    </xdr:from>
    <xdr:to>
      <xdr:col>13</xdr:col>
      <xdr:colOff>333375</xdr:colOff>
      <xdr:row>24</xdr:row>
      <xdr:rowOff>152400</xdr:rowOff>
    </xdr:to>
    <xdr:sp>
      <xdr:nvSpPr>
        <xdr:cNvPr id="37" name="Line 145"/>
        <xdr:cNvSpPr>
          <a:spLocks/>
        </xdr:cNvSpPr>
      </xdr:nvSpPr>
      <xdr:spPr>
        <a:xfrm>
          <a:off x="12534900" y="2695575"/>
          <a:ext cx="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123825</xdr:rowOff>
    </xdr:from>
    <xdr:to>
      <xdr:col>13</xdr:col>
      <xdr:colOff>342900</xdr:colOff>
      <xdr:row>24</xdr:row>
      <xdr:rowOff>133350</xdr:rowOff>
    </xdr:to>
    <xdr:sp>
      <xdr:nvSpPr>
        <xdr:cNvPr id="38" name="Line 146"/>
        <xdr:cNvSpPr>
          <a:spLocks/>
        </xdr:cNvSpPr>
      </xdr:nvSpPr>
      <xdr:spPr>
        <a:xfrm flipH="1" flipV="1">
          <a:off x="12211050" y="4648200"/>
          <a:ext cx="33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3</xdr:row>
      <xdr:rowOff>66675</xdr:rowOff>
    </xdr:from>
    <xdr:to>
      <xdr:col>1</xdr:col>
      <xdr:colOff>114300</xdr:colOff>
      <xdr:row>11</xdr:row>
      <xdr:rowOff>85725</xdr:rowOff>
    </xdr:to>
    <xdr:sp>
      <xdr:nvSpPr>
        <xdr:cNvPr id="39" name="44 Abrir llave"/>
        <xdr:cNvSpPr>
          <a:spLocks/>
        </xdr:cNvSpPr>
      </xdr:nvSpPr>
      <xdr:spPr>
        <a:xfrm>
          <a:off x="1266825" y="904875"/>
          <a:ext cx="38100" cy="1428750"/>
        </a:xfrm>
        <a:prstGeom prst="leftBrace">
          <a:avLst>
            <a:gd name="adj" fmla="val -4979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21</xdr:row>
      <xdr:rowOff>0</xdr:rowOff>
    </xdr:from>
    <xdr:to>
      <xdr:col>1</xdr:col>
      <xdr:colOff>152400</xdr:colOff>
      <xdr:row>23</xdr:row>
      <xdr:rowOff>161925</xdr:rowOff>
    </xdr:to>
    <xdr:sp>
      <xdr:nvSpPr>
        <xdr:cNvPr id="40" name="45 Abrir llave"/>
        <xdr:cNvSpPr>
          <a:spLocks/>
        </xdr:cNvSpPr>
      </xdr:nvSpPr>
      <xdr:spPr>
        <a:xfrm>
          <a:off x="1266825" y="4010025"/>
          <a:ext cx="76200" cy="504825"/>
        </a:xfrm>
        <a:prstGeom prst="leftBrace">
          <a:avLst>
            <a:gd name="adj" fmla="val -487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9525</xdr:rowOff>
    </xdr:from>
    <xdr:to>
      <xdr:col>1</xdr:col>
      <xdr:colOff>152400</xdr:colOff>
      <xdr:row>20</xdr:row>
      <xdr:rowOff>0</xdr:rowOff>
    </xdr:to>
    <xdr:sp>
      <xdr:nvSpPr>
        <xdr:cNvPr id="41" name="47 Abrir llave"/>
        <xdr:cNvSpPr>
          <a:spLocks/>
        </xdr:cNvSpPr>
      </xdr:nvSpPr>
      <xdr:spPr>
        <a:xfrm>
          <a:off x="1285875" y="3276600"/>
          <a:ext cx="57150" cy="561975"/>
        </a:xfrm>
        <a:prstGeom prst="leftBrace">
          <a:avLst>
            <a:gd name="adj" fmla="val -4899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133350</xdr:rowOff>
    </xdr:from>
    <xdr:to>
      <xdr:col>4</xdr:col>
      <xdr:colOff>447675</xdr:colOff>
      <xdr:row>11</xdr:row>
      <xdr:rowOff>133350</xdr:rowOff>
    </xdr:to>
    <xdr:sp>
      <xdr:nvSpPr>
        <xdr:cNvPr id="42" name="Line 98"/>
        <xdr:cNvSpPr>
          <a:spLocks/>
        </xdr:cNvSpPr>
      </xdr:nvSpPr>
      <xdr:spPr>
        <a:xfrm flipH="1">
          <a:off x="4371975" y="23812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466725</xdr:colOff>
      <xdr:row>22</xdr:row>
      <xdr:rowOff>76200</xdr:rowOff>
    </xdr:from>
    <xdr:to>
      <xdr:col>4</xdr:col>
      <xdr:colOff>581025</xdr:colOff>
      <xdr:row>22</xdr:row>
      <xdr:rowOff>76200</xdr:rowOff>
    </xdr:to>
    <xdr:sp>
      <xdr:nvSpPr>
        <xdr:cNvPr id="43" name="Line 106"/>
        <xdr:cNvSpPr>
          <a:spLocks/>
        </xdr:cNvSpPr>
      </xdr:nvSpPr>
      <xdr:spPr>
        <a:xfrm>
          <a:off x="4829175" y="42576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295275</xdr:colOff>
      <xdr:row>0</xdr:row>
      <xdr:rowOff>447675</xdr:rowOff>
    </xdr:to>
    <xdr:pic>
      <xdr:nvPicPr>
        <xdr:cNvPr id="44" name="Imagen 1"/>
        <xdr:cNvPicPr preferRelativeResize="1">
          <a:picLocks noChangeAspect="1"/>
        </xdr:cNvPicPr>
      </xdr:nvPicPr>
      <xdr:blipFill>
        <a:blip r:embed="rId1"/>
        <a:srcRect t="-1" b="33032"/>
        <a:stretch>
          <a:fillRect/>
        </a:stretch>
      </xdr:blipFill>
      <xdr:spPr>
        <a:xfrm>
          <a:off x="0" y="0"/>
          <a:ext cx="3895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104775</xdr:rowOff>
    </xdr:from>
    <xdr:to>
      <xdr:col>4</xdr:col>
      <xdr:colOff>466725</xdr:colOff>
      <xdr:row>7</xdr:row>
      <xdr:rowOff>104775</xdr:rowOff>
    </xdr:to>
    <xdr:sp>
      <xdr:nvSpPr>
        <xdr:cNvPr id="1" name="Line 95"/>
        <xdr:cNvSpPr>
          <a:spLocks/>
        </xdr:cNvSpPr>
      </xdr:nvSpPr>
      <xdr:spPr>
        <a:xfrm flipH="1">
          <a:off x="4676775" y="1276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114300</xdr:rowOff>
    </xdr:from>
    <xdr:to>
      <xdr:col>4</xdr:col>
      <xdr:colOff>447675</xdr:colOff>
      <xdr:row>9</xdr:row>
      <xdr:rowOff>114300</xdr:rowOff>
    </xdr:to>
    <xdr:sp>
      <xdr:nvSpPr>
        <xdr:cNvPr id="2" name="Line 96"/>
        <xdr:cNvSpPr>
          <a:spLocks/>
        </xdr:cNvSpPr>
      </xdr:nvSpPr>
      <xdr:spPr>
        <a:xfrm flipH="1">
          <a:off x="4686300" y="16287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114300</xdr:rowOff>
    </xdr:from>
    <xdr:to>
      <xdr:col>4</xdr:col>
      <xdr:colOff>466725</xdr:colOff>
      <xdr:row>11</xdr:row>
      <xdr:rowOff>114300</xdr:rowOff>
    </xdr:to>
    <xdr:sp>
      <xdr:nvSpPr>
        <xdr:cNvPr id="3" name="Line 97"/>
        <xdr:cNvSpPr>
          <a:spLocks/>
        </xdr:cNvSpPr>
      </xdr:nvSpPr>
      <xdr:spPr>
        <a:xfrm flipH="1">
          <a:off x="4676775" y="20097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4</xdr:col>
      <xdr:colOff>447675</xdr:colOff>
      <xdr:row>13</xdr:row>
      <xdr:rowOff>114300</xdr:rowOff>
    </xdr:to>
    <xdr:sp>
      <xdr:nvSpPr>
        <xdr:cNvPr id="4" name="Line 98"/>
        <xdr:cNvSpPr>
          <a:spLocks/>
        </xdr:cNvSpPr>
      </xdr:nvSpPr>
      <xdr:spPr>
        <a:xfrm flipH="1">
          <a:off x="4686300" y="23526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466725</xdr:colOff>
      <xdr:row>8</xdr:row>
      <xdr:rowOff>161925</xdr:rowOff>
    </xdr:from>
    <xdr:to>
      <xdr:col>5</xdr:col>
      <xdr:colOff>9525</xdr:colOff>
      <xdr:row>15</xdr:row>
      <xdr:rowOff>161925</xdr:rowOff>
    </xdr:to>
    <xdr:sp>
      <xdr:nvSpPr>
        <xdr:cNvPr id="5" name="Line 99"/>
        <xdr:cNvSpPr>
          <a:spLocks/>
        </xdr:cNvSpPr>
      </xdr:nvSpPr>
      <xdr:spPr>
        <a:xfrm flipV="1">
          <a:off x="5143500" y="1504950"/>
          <a:ext cx="2381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114300</xdr:rowOff>
    </xdr:from>
    <xdr:to>
      <xdr:col>7</xdr:col>
      <xdr:colOff>447675</xdr:colOff>
      <xdr:row>9</xdr:row>
      <xdr:rowOff>114300</xdr:rowOff>
    </xdr:to>
    <xdr:sp>
      <xdr:nvSpPr>
        <xdr:cNvPr id="6" name="Line 100"/>
        <xdr:cNvSpPr>
          <a:spLocks/>
        </xdr:cNvSpPr>
      </xdr:nvSpPr>
      <xdr:spPr>
        <a:xfrm flipH="1">
          <a:off x="7743825" y="16287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7</xdr:col>
      <xdr:colOff>447675</xdr:colOff>
      <xdr:row>16</xdr:row>
      <xdr:rowOff>123825</xdr:rowOff>
    </xdr:to>
    <xdr:sp>
      <xdr:nvSpPr>
        <xdr:cNvPr id="7" name="Line 101"/>
        <xdr:cNvSpPr>
          <a:spLocks/>
        </xdr:cNvSpPr>
      </xdr:nvSpPr>
      <xdr:spPr>
        <a:xfrm flipH="1">
          <a:off x="7743825" y="28765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447675</xdr:colOff>
      <xdr:row>11</xdr:row>
      <xdr:rowOff>123825</xdr:rowOff>
    </xdr:from>
    <xdr:to>
      <xdr:col>7</xdr:col>
      <xdr:colOff>647700</xdr:colOff>
      <xdr:row>11</xdr:row>
      <xdr:rowOff>123825</xdr:rowOff>
    </xdr:to>
    <xdr:sp>
      <xdr:nvSpPr>
        <xdr:cNvPr id="8" name="Line 102"/>
        <xdr:cNvSpPr>
          <a:spLocks/>
        </xdr:cNvSpPr>
      </xdr:nvSpPr>
      <xdr:spPr>
        <a:xfrm>
          <a:off x="8191500" y="2019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485775</xdr:colOff>
      <xdr:row>21</xdr:row>
      <xdr:rowOff>114300</xdr:rowOff>
    </xdr:from>
    <xdr:to>
      <xdr:col>4</xdr:col>
      <xdr:colOff>485775</xdr:colOff>
      <xdr:row>23</xdr:row>
      <xdr:rowOff>123825</xdr:rowOff>
    </xdr:to>
    <xdr:sp>
      <xdr:nvSpPr>
        <xdr:cNvPr id="9" name="Line 103"/>
        <xdr:cNvSpPr>
          <a:spLocks/>
        </xdr:cNvSpPr>
      </xdr:nvSpPr>
      <xdr:spPr>
        <a:xfrm>
          <a:off x="5162550" y="37147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114300</xdr:rowOff>
    </xdr:from>
    <xdr:to>
      <xdr:col>4</xdr:col>
      <xdr:colOff>485775</xdr:colOff>
      <xdr:row>21</xdr:row>
      <xdr:rowOff>114300</xdr:rowOff>
    </xdr:to>
    <xdr:sp>
      <xdr:nvSpPr>
        <xdr:cNvPr id="10" name="Line 104"/>
        <xdr:cNvSpPr>
          <a:spLocks/>
        </xdr:cNvSpPr>
      </xdr:nvSpPr>
      <xdr:spPr>
        <a:xfrm flipH="1">
          <a:off x="4676775" y="37147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123825</xdr:rowOff>
    </xdr:from>
    <xdr:to>
      <xdr:col>4</xdr:col>
      <xdr:colOff>485775</xdr:colOff>
      <xdr:row>23</xdr:row>
      <xdr:rowOff>123825</xdr:rowOff>
    </xdr:to>
    <xdr:sp>
      <xdr:nvSpPr>
        <xdr:cNvPr id="11" name="Line 105"/>
        <xdr:cNvSpPr>
          <a:spLocks/>
        </xdr:cNvSpPr>
      </xdr:nvSpPr>
      <xdr:spPr>
        <a:xfrm flipH="1">
          <a:off x="4676775" y="41243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485775</xdr:colOff>
      <xdr:row>22</xdr:row>
      <xdr:rowOff>142875</xdr:rowOff>
    </xdr:from>
    <xdr:to>
      <xdr:col>5</xdr:col>
      <xdr:colOff>0</xdr:colOff>
      <xdr:row>22</xdr:row>
      <xdr:rowOff>142875</xdr:rowOff>
    </xdr:to>
    <xdr:sp>
      <xdr:nvSpPr>
        <xdr:cNvPr id="12" name="Line 106"/>
        <xdr:cNvSpPr>
          <a:spLocks/>
        </xdr:cNvSpPr>
      </xdr:nvSpPr>
      <xdr:spPr>
        <a:xfrm>
          <a:off x="5162550" y="3943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476250</xdr:colOff>
      <xdr:row>27</xdr:row>
      <xdr:rowOff>114300</xdr:rowOff>
    </xdr:from>
    <xdr:to>
      <xdr:col>4</xdr:col>
      <xdr:colOff>476250</xdr:colOff>
      <xdr:row>27</xdr:row>
      <xdr:rowOff>123825</xdr:rowOff>
    </xdr:to>
    <xdr:sp>
      <xdr:nvSpPr>
        <xdr:cNvPr id="13" name="Line 107"/>
        <xdr:cNvSpPr>
          <a:spLocks/>
        </xdr:cNvSpPr>
      </xdr:nvSpPr>
      <xdr:spPr>
        <a:xfrm flipV="1">
          <a:off x="5153025" y="4800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447675</xdr:colOff>
      <xdr:row>16</xdr:row>
      <xdr:rowOff>133350</xdr:rowOff>
    </xdr:from>
    <xdr:to>
      <xdr:col>7</xdr:col>
      <xdr:colOff>447675</xdr:colOff>
      <xdr:row>22</xdr:row>
      <xdr:rowOff>114300</xdr:rowOff>
    </xdr:to>
    <xdr:sp>
      <xdr:nvSpPr>
        <xdr:cNvPr id="14" name="Line 108"/>
        <xdr:cNvSpPr>
          <a:spLocks/>
        </xdr:cNvSpPr>
      </xdr:nvSpPr>
      <xdr:spPr>
        <a:xfrm>
          <a:off x="8191500" y="288607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142875</xdr:rowOff>
    </xdr:from>
    <xdr:to>
      <xdr:col>7</xdr:col>
      <xdr:colOff>447675</xdr:colOff>
      <xdr:row>22</xdr:row>
      <xdr:rowOff>142875</xdr:rowOff>
    </xdr:to>
    <xdr:sp>
      <xdr:nvSpPr>
        <xdr:cNvPr id="15" name="Line 109"/>
        <xdr:cNvSpPr>
          <a:spLocks/>
        </xdr:cNvSpPr>
      </xdr:nvSpPr>
      <xdr:spPr>
        <a:xfrm flipH="1">
          <a:off x="7743825" y="39433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457200</xdr:colOff>
      <xdr:row>19</xdr:row>
      <xdr:rowOff>123825</xdr:rowOff>
    </xdr:from>
    <xdr:to>
      <xdr:col>7</xdr:col>
      <xdr:colOff>647700</xdr:colOff>
      <xdr:row>19</xdr:row>
      <xdr:rowOff>123825</xdr:rowOff>
    </xdr:to>
    <xdr:sp>
      <xdr:nvSpPr>
        <xdr:cNvPr id="16" name="Line 110"/>
        <xdr:cNvSpPr>
          <a:spLocks/>
        </xdr:cNvSpPr>
      </xdr:nvSpPr>
      <xdr:spPr>
        <a:xfrm>
          <a:off x="8201025" y="33909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457200</xdr:colOff>
      <xdr:row>9</xdr:row>
      <xdr:rowOff>123825</xdr:rowOff>
    </xdr:from>
    <xdr:to>
      <xdr:col>7</xdr:col>
      <xdr:colOff>457200</xdr:colOff>
      <xdr:row>16</xdr:row>
      <xdr:rowOff>57150</xdr:rowOff>
    </xdr:to>
    <xdr:sp>
      <xdr:nvSpPr>
        <xdr:cNvPr id="17" name="Line 111"/>
        <xdr:cNvSpPr>
          <a:spLocks/>
        </xdr:cNvSpPr>
      </xdr:nvSpPr>
      <xdr:spPr>
        <a:xfrm>
          <a:off x="8201025" y="163830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57150</xdr:rowOff>
    </xdr:from>
    <xdr:to>
      <xdr:col>7</xdr:col>
      <xdr:colOff>457200</xdr:colOff>
      <xdr:row>16</xdr:row>
      <xdr:rowOff>57150</xdr:rowOff>
    </xdr:to>
    <xdr:sp>
      <xdr:nvSpPr>
        <xdr:cNvPr id="18" name="Line 112"/>
        <xdr:cNvSpPr>
          <a:spLocks/>
        </xdr:cNvSpPr>
      </xdr:nvSpPr>
      <xdr:spPr>
        <a:xfrm flipH="1">
          <a:off x="7743825" y="28098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457200</xdr:colOff>
      <xdr:row>11</xdr:row>
      <xdr:rowOff>95250</xdr:rowOff>
    </xdr:from>
    <xdr:to>
      <xdr:col>10</xdr:col>
      <xdr:colOff>457200</xdr:colOff>
      <xdr:row>19</xdr:row>
      <xdr:rowOff>123825</xdr:rowOff>
    </xdr:to>
    <xdr:sp>
      <xdr:nvSpPr>
        <xdr:cNvPr id="19" name="Line 113"/>
        <xdr:cNvSpPr>
          <a:spLocks/>
        </xdr:cNvSpPr>
      </xdr:nvSpPr>
      <xdr:spPr>
        <a:xfrm>
          <a:off x="10658475" y="1990725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10</xdr:col>
      <xdr:colOff>457200</xdr:colOff>
      <xdr:row>19</xdr:row>
      <xdr:rowOff>123825</xdr:rowOff>
    </xdr:to>
    <xdr:sp>
      <xdr:nvSpPr>
        <xdr:cNvPr id="20" name="Line 114"/>
        <xdr:cNvSpPr>
          <a:spLocks/>
        </xdr:cNvSpPr>
      </xdr:nvSpPr>
      <xdr:spPr>
        <a:xfrm flipH="1">
          <a:off x="10201275" y="33909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66675</xdr:rowOff>
    </xdr:from>
    <xdr:to>
      <xdr:col>10</xdr:col>
      <xdr:colOff>457200</xdr:colOff>
      <xdr:row>11</xdr:row>
      <xdr:rowOff>66675</xdr:rowOff>
    </xdr:to>
    <xdr:sp>
      <xdr:nvSpPr>
        <xdr:cNvPr id="21" name="Line 115"/>
        <xdr:cNvSpPr>
          <a:spLocks/>
        </xdr:cNvSpPr>
      </xdr:nvSpPr>
      <xdr:spPr>
        <a:xfrm flipH="1">
          <a:off x="10201275" y="19621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457200</xdr:colOff>
      <xdr:row>16</xdr:row>
      <xdr:rowOff>57150</xdr:rowOff>
    </xdr:from>
    <xdr:to>
      <xdr:col>10</xdr:col>
      <xdr:colOff>714375</xdr:colOff>
      <xdr:row>16</xdr:row>
      <xdr:rowOff>57150</xdr:rowOff>
    </xdr:to>
    <xdr:sp>
      <xdr:nvSpPr>
        <xdr:cNvPr id="22" name="Line 116"/>
        <xdr:cNvSpPr>
          <a:spLocks/>
        </xdr:cNvSpPr>
      </xdr:nvSpPr>
      <xdr:spPr>
        <a:xfrm flipH="1">
          <a:off x="10658475" y="28098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17</xdr:row>
      <xdr:rowOff>133350</xdr:rowOff>
    </xdr:from>
    <xdr:to>
      <xdr:col>13</xdr:col>
      <xdr:colOff>352425</xdr:colOff>
      <xdr:row>17</xdr:row>
      <xdr:rowOff>133350</xdr:rowOff>
    </xdr:to>
    <xdr:sp>
      <xdr:nvSpPr>
        <xdr:cNvPr id="23" name="Line 117"/>
        <xdr:cNvSpPr>
          <a:spLocks/>
        </xdr:cNvSpPr>
      </xdr:nvSpPr>
      <xdr:spPr>
        <a:xfrm flipH="1">
          <a:off x="12773025" y="3057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333375</xdr:colOff>
      <xdr:row>23</xdr:row>
      <xdr:rowOff>133350</xdr:rowOff>
    </xdr:from>
    <xdr:to>
      <xdr:col>13</xdr:col>
      <xdr:colOff>542925</xdr:colOff>
      <xdr:row>23</xdr:row>
      <xdr:rowOff>133350</xdr:rowOff>
    </xdr:to>
    <xdr:sp>
      <xdr:nvSpPr>
        <xdr:cNvPr id="24" name="Line 118"/>
        <xdr:cNvSpPr>
          <a:spLocks/>
        </xdr:cNvSpPr>
      </xdr:nvSpPr>
      <xdr:spPr>
        <a:xfrm>
          <a:off x="13087350" y="4133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466725</xdr:colOff>
      <xdr:row>7</xdr:row>
      <xdr:rowOff>114300</xdr:rowOff>
    </xdr:from>
    <xdr:to>
      <xdr:col>4</xdr:col>
      <xdr:colOff>466725</xdr:colOff>
      <xdr:row>15</xdr:row>
      <xdr:rowOff>171450</xdr:rowOff>
    </xdr:to>
    <xdr:sp>
      <xdr:nvSpPr>
        <xdr:cNvPr id="25" name="Line 120"/>
        <xdr:cNvSpPr>
          <a:spLocks/>
        </xdr:cNvSpPr>
      </xdr:nvSpPr>
      <xdr:spPr>
        <a:xfrm flipH="1">
          <a:off x="5143500" y="1285875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428625</xdr:colOff>
      <xdr:row>25</xdr:row>
      <xdr:rowOff>95250</xdr:rowOff>
    </xdr:from>
    <xdr:to>
      <xdr:col>4</xdr:col>
      <xdr:colOff>428625</xdr:colOff>
      <xdr:row>27</xdr:row>
      <xdr:rowOff>104775</xdr:rowOff>
    </xdr:to>
    <xdr:sp>
      <xdr:nvSpPr>
        <xdr:cNvPr id="26" name="Line 133"/>
        <xdr:cNvSpPr>
          <a:spLocks/>
        </xdr:cNvSpPr>
      </xdr:nvSpPr>
      <xdr:spPr>
        <a:xfrm>
          <a:off x="5105400" y="44386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95250</xdr:rowOff>
    </xdr:from>
    <xdr:to>
      <xdr:col>4</xdr:col>
      <xdr:colOff>428625</xdr:colOff>
      <xdr:row>25</xdr:row>
      <xdr:rowOff>95250</xdr:rowOff>
    </xdr:to>
    <xdr:sp>
      <xdr:nvSpPr>
        <xdr:cNvPr id="27" name="Line 134"/>
        <xdr:cNvSpPr>
          <a:spLocks/>
        </xdr:cNvSpPr>
      </xdr:nvSpPr>
      <xdr:spPr>
        <a:xfrm flipH="1">
          <a:off x="4686300" y="44386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27</xdr:row>
      <xdr:rowOff>104775</xdr:rowOff>
    </xdr:from>
    <xdr:to>
      <xdr:col>4</xdr:col>
      <xdr:colOff>428625</xdr:colOff>
      <xdr:row>27</xdr:row>
      <xdr:rowOff>104775</xdr:rowOff>
    </xdr:to>
    <xdr:sp>
      <xdr:nvSpPr>
        <xdr:cNvPr id="28" name="Line 135"/>
        <xdr:cNvSpPr>
          <a:spLocks/>
        </xdr:cNvSpPr>
      </xdr:nvSpPr>
      <xdr:spPr>
        <a:xfrm flipH="1">
          <a:off x="4686300" y="4791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733425</xdr:colOff>
      <xdr:row>28</xdr:row>
      <xdr:rowOff>180975</xdr:rowOff>
    </xdr:from>
    <xdr:to>
      <xdr:col>7</xdr:col>
      <xdr:colOff>428625</xdr:colOff>
      <xdr:row>28</xdr:row>
      <xdr:rowOff>180975</xdr:rowOff>
    </xdr:to>
    <xdr:sp>
      <xdr:nvSpPr>
        <xdr:cNvPr id="29" name="Line 136"/>
        <xdr:cNvSpPr>
          <a:spLocks/>
        </xdr:cNvSpPr>
      </xdr:nvSpPr>
      <xdr:spPr>
        <a:xfrm flipH="1">
          <a:off x="7648575" y="50387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428625</xdr:colOff>
      <xdr:row>26</xdr:row>
      <xdr:rowOff>66675</xdr:rowOff>
    </xdr:from>
    <xdr:to>
      <xdr:col>7</xdr:col>
      <xdr:colOff>428625</xdr:colOff>
      <xdr:row>28</xdr:row>
      <xdr:rowOff>161925</xdr:rowOff>
    </xdr:to>
    <xdr:sp>
      <xdr:nvSpPr>
        <xdr:cNvPr id="30" name="Line 137"/>
        <xdr:cNvSpPr>
          <a:spLocks/>
        </xdr:cNvSpPr>
      </xdr:nvSpPr>
      <xdr:spPr>
        <a:xfrm flipV="1">
          <a:off x="8172450" y="45815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95250</xdr:rowOff>
    </xdr:from>
    <xdr:to>
      <xdr:col>7</xdr:col>
      <xdr:colOff>428625</xdr:colOff>
      <xdr:row>26</xdr:row>
      <xdr:rowOff>95250</xdr:rowOff>
    </xdr:to>
    <xdr:sp>
      <xdr:nvSpPr>
        <xdr:cNvPr id="31" name="Line 138"/>
        <xdr:cNvSpPr>
          <a:spLocks/>
        </xdr:cNvSpPr>
      </xdr:nvSpPr>
      <xdr:spPr>
        <a:xfrm flipH="1">
          <a:off x="7743825" y="46101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438150</xdr:colOff>
      <xdr:row>27</xdr:row>
      <xdr:rowOff>104775</xdr:rowOff>
    </xdr:from>
    <xdr:to>
      <xdr:col>7</xdr:col>
      <xdr:colOff>542925</xdr:colOff>
      <xdr:row>27</xdr:row>
      <xdr:rowOff>104775</xdr:rowOff>
    </xdr:to>
    <xdr:sp>
      <xdr:nvSpPr>
        <xdr:cNvPr id="32" name="Line 139"/>
        <xdr:cNvSpPr>
          <a:spLocks/>
        </xdr:cNvSpPr>
      </xdr:nvSpPr>
      <xdr:spPr>
        <a:xfrm flipV="1">
          <a:off x="8181975" y="479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438150</xdr:colOff>
      <xdr:row>27</xdr:row>
      <xdr:rowOff>76200</xdr:rowOff>
    </xdr:from>
    <xdr:to>
      <xdr:col>10</xdr:col>
      <xdr:colOff>438150</xdr:colOff>
      <xdr:row>30</xdr:row>
      <xdr:rowOff>123825</xdr:rowOff>
    </xdr:to>
    <xdr:sp>
      <xdr:nvSpPr>
        <xdr:cNvPr id="33" name="Line 141"/>
        <xdr:cNvSpPr>
          <a:spLocks/>
        </xdr:cNvSpPr>
      </xdr:nvSpPr>
      <xdr:spPr>
        <a:xfrm>
          <a:off x="10639425" y="47625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57150</xdr:rowOff>
    </xdr:from>
    <xdr:to>
      <xdr:col>10</xdr:col>
      <xdr:colOff>438150</xdr:colOff>
      <xdr:row>27</xdr:row>
      <xdr:rowOff>57150</xdr:rowOff>
    </xdr:to>
    <xdr:sp>
      <xdr:nvSpPr>
        <xdr:cNvPr id="34" name="Line 142"/>
        <xdr:cNvSpPr>
          <a:spLocks/>
        </xdr:cNvSpPr>
      </xdr:nvSpPr>
      <xdr:spPr>
        <a:xfrm flipH="1">
          <a:off x="10201275" y="47434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114300</xdr:rowOff>
    </xdr:from>
    <xdr:to>
      <xdr:col>10</xdr:col>
      <xdr:colOff>419100</xdr:colOff>
      <xdr:row>30</xdr:row>
      <xdr:rowOff>114300</xdr:rowOff>
    </xdr:to>
    <xdr:sp>
      <xdr:nvSpPr>
        <xdr:cNvPr id="35" name="Line 143"/>
        <xdr:cNvSpPr>
          <a:spLocks/>
        </xdr:cNvSpPr>
      </xdr:nvSpPr>
      <xdr:spPr>
        <a:xfrm flipH="1">
          <a:off x="10210800" y="53530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447675</xdr:colOff>
      <xdr:row>28</xdr:row>
      <xdr:rowOff>123825</xdr:rowOff>
    </xdr:from>
    <xdr:to>
      <xdr:col>10</xdr:col>
      <xdr:colOff>714375</xdr:colOff>
      <xdr:row>28</xdr:row>
      <xdr:rowOff>123825</xdr:rowOff>
    </xdr:to>
    <xdr:sp>
      <xdr:nvSpPr>
        <xdr:cNvPr id="36" name="Line 144"/>
        <xdr:cNvSpPr>
          <a:spLocks/>
        </xdr:cNvSpPr>
      </xdr:nvSpPr>
      <xdr:spPr>
        <a:xfrm flipH="1">
          <a:off x="10648950" y="49815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333375</xdr:colOff>
      <xdr:row>17</xdr:row>
      <xdr:rowOff>104775</xdr:rowOff>
    </xdr:from>
    <xdr:to>
      <xdr:col>13</xdr:col>
      <xdr:colOff>333375</xdr:colOff>
      <xdr:row>28</xdr:row>
      <xdr:rowOff>152400</xdr:rowOff>
    </xdr:to>
    <xdr:sp>
      <xdr:nvSpPr>
        <xdr:cNvPr id="37" name="Line 145"/>
        <xdr:cNvSpPr>
          <a:spLocks/>
        </xdr:cNvSpPr>
      </xdr:nvSpPr>
      <xdr:spPr>
        <a:xfrm>
          <a:off x="13087350" y="3028950"/>
          <a:ext cx="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28</xdr:row>
      <xdr:rowOff>123825</xdr:rowOff>
    </xdr:from>
    <xdr:to>
      <xdr:col>13</xdr:col>
      <xdr:colOff>342900</xdr:colOff>
      <xdr:row>28</xdr:row>
      <xdr:rowOff>133350</xdr:rowOff>
    </xdr:to>
    <xdr:sp>
      <xdr:nvSpPr>
        <xdr:cNvPr id="38" name="Line 146"/>
        <xdr:cNvSpPr>
          <a:spLocks/>
        </xdr:cNvSpPr>
      </xdr:nvSpPr>
      <xdr:spPr>
        <a:xfrm flipH="1" flipV="1">
          <a:off x="12763500" y="4981575"/>
          <a:ext cx="33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190500</xdr:colOff>
      <xdr:row>7</xdr:row>
      <xdr:rowOff>38100</xdr:rowOff>
    </xdr:from>
    <xdr:to>
      <xdr:col>1</xdr:col>
      <xdr:colOff>266700</xdr:colOff>
      <xdr:row>15</xdr:row>
      <xdr:rowOff>57150</xdr:rowOff>
    </xdr:to>
    <xdr:sp>
      <xdr:nvSpPr>
        <xdr:cNvPr id="39" name="39 Abrir llave"/>
        <xdr:cNvSpPr>
          <a:spLocks/>
        </xdr:cNvSpPr>
      </xdr:nvSpPr>
      <xdr:spPr>
        <a:xfrm>
          <a:off x="1552575" y="1209675"/>
          <a:ext cx="76200" cy="1428750"/>
        </a:xfrm>
        <a:prstGeom prst="leftBrace">
          <a:avLst>
            <a:gd name="adj" fmla="val -4965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161925</xdr:colOff>
      <xdr:row>25</xdr:row>
      <xdr:rowOff>0</xdr:rowOff>
    </xdr:from>
    <xdr:to>
      <xdr:col>1</xdr:col>
      <xdr:colOff>238125</xdr:colOff>
      <xdr:row>27</xdr:row>
      <xdr:rowOff>152400</xdr:rowOff>
    </xdr:to>
    <xdr:sp>
      <xdr:nvSpPr>
        <xdr:cNvPr id="40" name="40 Abrir llave"/>
        <xdr:cNvSpPr>
          <a:spLocks/>
        </xdr:cNvSpPr>
      </xdr:nvSpPr>
      <xdr:spPr>
        <a:xfrm>
          <a:off x="1524000" y="4343400"/>
          <a:ext cx="76200" cy="495300"/>
        </a:xfrm>
        <a:prstGeom prst="leftBrace">
          <a:avLst>
            <a:gd name="adj" fmla="val -48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190500</xdr:colOff>
      <xdr:row>21</xdr:row>
      <xdr:rowOff>28575</xdr:rowOff>
    </xdr:from>
    <xdr:to>
      <xdr:col>1</xdr:col>
      <xdr:colOff>257175</xdr:colOff>
      <xdr:row>24</xdr:row>
      <xdr:rowOff>9525</xdr:rowOff>
    </xdr:to>
    <xdr:sp>
      <xdr:nvSpPr>
        <xdr:cNvPr id="41" name="41 Abrir llave"/>
        <xdr:cNvSpPr>
          <a:spLocks/>
        </xdr:cNvSpPr>
      </xdr:nvSpPr>
      <xdr:spPr>
        <a:xfrm>
          <a:off x="1552575" y="3629025"/>
          <a:ext cx="66675" cy="552450"/>
        </a:xfrm>
        <a:prstGeom prst="leftBrace">
          <a:avLst>
            <a:gd name="adj" fmla="val -48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133350</xdr:rowOff>
    </xdr:from>
    <xdr:to>
      <xdr:col>4</xdr:col>
      <xdr:colOff>447675</xdr:colOff>
      <xdr:row>15</xdr:row>
      <xdr:rowOff>133350</xdr:rowOff>
    </xdr:to>
    <xdr:sp>
      <xdr:nvSpPr>
        <xdr:cNvPr id="42" name="Line 98"/>
        <xdr:cNvSpPr>
          <a:spLocks/>
        </xdr:cNvSpPr>
      </xdr:nvSpPr>
      <xdr:spPr>
        <a:xfrm flipH="1">
          <a:off x="4686300" y="27146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76200</xdr:rowOff>
    </xdr:from>
    <xdr:to>
      <xdr:col>4</xdr:col>
      <xdr:colOff>581025</xdr:colOff>
      <xdr:row>26</xdr:row>
      <xdr:rowOff>76200</xdr:rowOff>
    </xdr:to>
    <xdr:sp>
      <xdr:nvSpPr>
        <xdr:cNvPr id="43" name="Line 106"/>
        <xdr:cNvSpPr>
          <a:spLocks/>
        </xdr:cNvSpPr>
      </xdr:nvSpPr>
      <xdr:spPr>
        <a:xfrm>
          <a:off x="5143500" y="45910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123825</xdr:colOff>
      <xdr:row>4</xdr:row>
      <xdr:rowOff>142875</xdr:rowOff>
    </xdr:to>
    <xdr:pic>
      <xdr:nvPicPr>
        <xdr:cNvPr id="44" name="Imagen 1"/>
        <xdr:cNvPicPr preferRelativeResize="1">
          <a:picLocks noChangeAspect="1"/>
        </xdr:cNvPicPr>
      </xdr:nvPicPr>
      <xdr:blipFill>
        <a:blip r:embed="rId1"/>
        <a:srcRect t="-1" b="33032"/>
        <a:stretch>
          <a:fillRect/>
        </a:stretch>
      </xdr:blipFill>
      <xdr:spPr>
        <a:xfrm>
          <a:off x="0" y="0"/>
          <a:ext cx="4038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104775</xdr:rowOff>
    </xdr:from>
    <xdr:to>
      <xdr:col>4</xdr:col>
      <xdr:colOff>466725</xdr:colOff>
      <xdr:row>7</xdr:row>
      <xdr:rowOff>104775</xdr:rowOff>
    </xdr:to>
    <xdr:sp>
      <xdr:nvSpPr>
        <xdr:cNvPr id="1" name="Line 95"/>
        <xdr:cNvSpPr>
          <a:spLocks/>
        </xdr:cNvSpPr>
      </xdr:nvSpPr>
      <xdr:spPr>
        <a:xfrm flipH="1">
          <a:off x="4676775" y="1276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114300</xdr:rowOff>
    </xdr:from>
    <xdr:to>
      <xdr:col>4</xdr:col>
      <xdr:colOff>447675</xdr:colOff>
      <xdr:row>9</xdr:row>
      <xdr:rowOff>114300</xdr:rowOff>
    </xdr:to>
    <xdr:sp>
      <xdr:nvSpPr>
        <xdr:cNvPr id="2" name="Line 96"/>
        <xdr:cNvSpPr>
          <a:spLocks/>
        </xdr:cNvSpPr>
      </xdr:nvSpPr>
      <xdr:spPr>
        <a:xfrm flipH="1">
          <a:off x="4686300" y="16287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114300</xdr:rowOff>
    </xdr:from>
    <xdr:to>
      <xdr:col>4</xdr:col>
      <xdr:colOff>466725</xdr:colOff>
      <xdr:row>11</xdr:row>
      <xdr:rowOff>114300</xdr:rowOff>
    </xdr:to>
    <xdr:sp>
      <xdr:nvSpPr>
        <xdr:cNvPr id="3" name="Line 97"/>
        <xdr:cNvSpPr>
          <a:spLocks/>
        </xdr:cNvSpPr>
      </xdr:nvSpPr>
      <xdr:spPr>
        <a:xfrm flipH="1">
          <a:off x="4676775" y="20097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4</xdr:col>
      <xdr:colOff>447675</xdr:colOff>
      <xdr:row>13</xdr:row>
      <xdr:rowOff>114300</xdr:rowOff>
    </xdr:to>
    <xdr:sp>
      <xdr:nvSpPr>
        <xdr:cNvPr id="4" name="Line 98"/>
        <xdr:cNvSpPr>
          <a:spLocks/>
        </xdr:cNvSpPr>
      </xdr:nvSpPr>
      <xdr:spPr>
        <a:xfrm flipH="1">
          <a:off x="4686300" y="23526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466725</xdr:colOff>
      <xdr:row>8</xdr:row>
      <xdr:rowOff>161925</xdr:rowOff>
    </xdr:from>
    <xdr:to>
      <xdr:col>5</xdr:col>
      <xdr:colOff>9525</xdr:colOff>
      <xdr:row>15</xdr:row>
      <xdr:rowOff>161925</xdr:rowOff>
    </xdr:to>
    <xdr:sp>
      <xdr:nvSpPr>
        <xdr:cNvPr id="5" name="Line 99"/>
        <xdr:cNvSpPr>
          <a:spLocks/>
        </xdr:cNvSpPr>
      </xdr:nvSpPr>
      <xdr:spPr>
        <a:xfrm flipV="1">
          <a:off x="5143500" y="1504950"/>
          <a:ext cx="2381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114300</xdr:rowOff>
    </xdr:from>
    <xdr:to>
      <xdr:col>7</xdr:col>
      <xdr:colOff>447675</xdr:colOff>
      <xdr:row>9</xdr:row>
      <xdr:rowOff>114300</xdr:rowOff>
    </xdr:to>
    <xdr:sp>
      <xdr:nvSpPr>
        <xdr:cNvPr id="6" name="Line 100"/>
        <xdr:cNvSpPr>
          <a:spLocks/>
        </xdr:cNvSpPr>
      </xdr:nvSpPr>
      <xdr:spPr>
        <a:xfrm flipH="1">
          <a:off x="7743825" y="16287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7</xdr:col>
      <xdr:colOff>447675</xdr:colOff>
      <xdr:row>16</xdr:row>
      <xdr:rowOff>123825</xdr:rowOff>
    </xdr:to>
    <xdr:sp>
      <xdr:nvSpPr>
        <xdr:cNvPr id="7" name="Line 101"/>
        <xdr:cNvSpPr>
          <a:spLocks/>
        </xdr:cNvSpPr>
      </xdr:nvSpPr>
      <xdr:spPr>
        <a:xfrm flipH="1">
          <a:off x="7743825" y="28765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447675</xdr:colOff>
      <xdr:row>11</xdr:row>
      <xdr:rowOff>123825</xdr:rowOff>
    </xdr:from>
    <xdr:to>
      <xdr:col>7</xdr:col>
      <xdr:colOff>647700</xdr:colOff>
      <xdr:row>11</xdr:row>
      <xdr:rowOff>123825</xdr:rowOff>
    </xdr:to>
    <xdr:sp>
      <xdr:nvSpPr>
        <xdr:cNvPr id="8" name="Line 102"/>
        <xdr:cNvSpPr>
          <a:spLocks/>
        </xdr:cNvSpPr>
      </xdr:nvSpPr>
      <xdr:spPr>
        <a:xfrm>
          <a:off x="8191500" y="2019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485775</xdr:colOff>
      <xdr:row>21</xdr:row>
      <xdr:rowOff>114300</xdr:rowOff>
    </xdr:from>
    <xdr:to>
      <xdr:col>4</xdr:col>
      <xdr:colOff>485775</xdr:colOff>
      <xdr:row>23</xdr:row>
      <xdr:rowOff>123825</xdr:rowOff>
    </xdr:to>
    <xdr:sp>
      <xdr:nvSpPr>
        <xdr:cNvPr id="9" name="Line 103"/>
        <xdr:cNvSpPr>
          <a:spLocks/>
        </xdr:cNvSpPr>
      </xdr:nvSpPr>
      <xdr:spPr>
        <a:xfrm>
          <a:off x="5162550" y="37147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114300</xdr:rowOff>
    </xdr:from>
    <xdr:to>
      <xdr:col>4</xdr:col>
      <xdr:colOff>485775</xdr:colOff>
      <xdr:row>21</xdr:row>
      <xdr:rowOff>114300</xdr:rowOff>
    </xdr:to>
    <xdr:sp>
      <xdr:nvSpPr>
        <xdr:cNvPr id="10" name="Line 104"/>
        <xdr:cNvSpPr>
          <a:spLocks/>
        </xdr:cNvSpPr>
      </xdr:nvSpPr>
      <xdr:spPr>
        <a:xfrm flipH="1">
          <a:off x="4676775" y="37147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123825</xdr:rowOff>
    </xdr:from>
    <xdr:to>
      <xdr:col>4</xdr:col>
      <xdr:colOff>485775</xdr:colOff>
      <xdr:row>23</xdr:row>
      <xdr:rowOff>123825</xdr:rowOff>
    </xdr:to>
    <xdr:sp>
      <xdr:nvSpPr>
        <xdr:cNvPr id="11" name="Line 105"/>
        <xdr:cNvSpPr>
          <a:spLocks/>
        </xdr:cNvSpPr>
      </xdr:nvSpPr>
      <xdr:spPr>
        <a:xfrm flipH="1">
          <a:off x="4676775" y="41243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485775</xdr:colOff>
      <xdr:row>22</xdr:row>
      <xdr:rowOff>142875</xdr:rowOff>
    </xdr:from>
    <xdr:to>
      <xdr:col>5</xdr:col>
      <xdr:colOff>0</xdr:colOff>
      <xdr:row>22</xdr:row>
      <xdr:rowOff>142875</xdr:rowOff>
    </xdr:to>
    <xdr:sp>
      <xdr:nvSpPr>
        <xdr:cNvPr id="12" name="Line 106"/>
        <xdr:cNvSpPr>
          <a:spLocks/>
        </xdr:cNvSpPr>
      </xdr:nvSpPr>
      <xdr:spPr>
        <a:xfrm>
          <a:off x="5162550" y="3943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476250</xdr:colOff>
      <xdr:row>27</xdr:row>
      <xdr:rowOff>114300</xdr:rowOff>
    </xdr:from>
    <xdr:to>
      <xdr:col>4</xdr:col>
      <xdr:colOff>476250</xdr:colOff>
      <xdr:row>27</xdr:row>
      <xdr:rowOff>123825</xdr:rowOff>
    </xdr:to>
    <xdr:sp>
      <xdr:nvSpPr>
        <xdr:cNvPr id="13" name="Line 107"/>
        <xdr:cNvSpPr>
          <a:spLocks/>
        </xdr:cNvSpPr>
      </xdr:nvSpPr>
      <xdr:spPr>
        <a:xfrm flipV="1">
          <a:off x="5153025" y="4800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447675</xdr:colOff>
      <xdr:row>16</xdr:row>
      <xdr:rowOff>133350</xdr:rowOff>
    </xdr:from>
    <xdr:to>
      <xdr:col>7</xdr:col>
      <xdr:colOff>447675</xdr:colOff>
      <xdr:row>22</xdr:row>
      <xdr:rowOff>114300</xdr:rowOff>
    </xdr:to>
    <xdr:sp>
      <xdr:nvSpPr>
        <xdr:cNvPr id="14" name="Line 108"/>
        <xdr:cNvSpPr>
          <a:spLocks/>
        </xdr:cNvSpPr>
      </xdr:nvSpPr>
      <xdr:spPr>
        <a:xfrm>
          <a:off x="8191500" y="288607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142875</xdr:rowOff>
    </xdr:from>
    <xdr:to>
      <xdr:col>7</xdr:col>
      <xdr:colOff>447675</xdr:colOff>
      <xdr:row>22</xdr:row>
      <xdr:rowOff>142875</xdr:rowOff>
    </xdr:to>
    <xdr:sp>
      <xdr:nvSpPr>
        <xdr:cNvPr id="15" name="Line 109"/>
        <xdr:cNvSpPr>
          <a:spLocks/>
        </xdr:cNvSpPr>
      </xdr:nvSpPr>
      <xdr:spPr>
        <a:xfrm flipH="1">
          <a:off x="7743825" y="39433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457200</xdr:colOff>
      <xdr:row>19</xdr:row>
      <xdr:rowOff>123825</xdr:rowOff>
    </xdr:from>
    <xdr:to>
      <xdr:col>7</xdr:col>
      <xdr:colOff>647700</xdr:colOff>
      <xdr:row>19</xdr:row>
      <xdr:rowOff>123825</xdr:rowOff>
    </xdr:to>
    <xdr:sp>
      <xdr:nvSpPr>
        <xdr:cNvPr id="16" name="Line 110"/>
        <xdr:cNvSpPr>
          <a:spLocks/>
        </xdr:cNvSpPr>
      </xdr:nvSpPr>
      <xdr:spPr>
        <a:xfrm>
          <a:off x="8201025" y="33909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457200</xdr:colOff>
      <xdr:row>9</xdr:row>
      <xdr:rowOff>123825</xdr:rowOff>
    </xdr:from>
    <xdr:to>
      <xdr:col>7</xdr:col>
      <xdr:colOff>457200</xdr:colOff>
      <xdr:row>16</xdr:row>
      <xdr:rowOff>57150</xdr:rowOff>
    </xdr:to>
    <xdr:sp>
      <xdr:nvSpPr>
        <xdr:cNvPr id="17" name="Line 111"/>
        <xdr:cNvSpPr>
          <a:spLocks/>
        </xdr:cNvSpPr>
      </xdr:nvSpPr>
      <xdr:spPr>
        <a:xfrm>
          <a:off x="8201025" y="163830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57150</xdr:rowOff>
    </xdr:from>
    <xdr:to>
      <xdr:col>7</xdr:col>
      <xdr:colOff>457200</xdr:colOff>
      <xdr:row>16</xdr:row>
      <xdr:rowOff>57150</xdr:rowOff>
    </xdr:to>
    <xdr:sp>
      <xdr:nvSpPr>
        <xdr:cNvPr id="18" name="Line 112"/>
        <xdr:cNvSpPr>
          <a:spLocks/>
        </xdr:cNvSpPr>
      </xdr:nvSpPr>
      <xdr:spPr>
        <a:xfrm flipH="1">
          <a:off x="7743825" y="28098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457200</xdr:colOff>
      <xdr:row>11</xdr:row>
      <xdr:rowOff>95250</xdr:rowOff>
    </xdr:from>
    <xdr:to>
      <xdr:col>10</xdr:col>
      <xdr:colOff>457200</xdr:colOff>
      <xdr:row>19</xdr:row>
      <xdr:rowOff>123825</xdr:rowOff>
    </xdr:to>
    <xdr:sp>
      <xdr:nvSpPr>
        <xdr:cNvPr id="19" name="Line 113"/>
        <xdr:cNvSpPr>
          <a:spLocks/>
        </xdr:cNvSpPr>
      </xdr:nvSpPr>
      <xdr:spPr>
        <a:xfrm>
          <a:off x="10658475" y="1990725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10</xdr:col>
      <xdr:colOff>457200</xdr:colOff>
      <xdr:row>19</xdr:row>
      <xdr:rowOff>123825</xdr:rowOff>
    </xdr:to>
    <xdr:sp>
      <xdr:nvSpPr>
        <xdr:cNvPr id="20" name="Line 114"/>
        <xdr:cNvSpPr>
          <a:spLocks/>
        </xdr:cNvSpPr>
      </xdr:nvSpPr>
      <xdr:spPr>
        <a:xfrm flipH="1">
          <a:off x="10201275" y="33909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66675</xdr:rowOff>
    </xdr:from>
    <xdr:to>
      <xdr:col>10</xdr:col>
      <xdr:colOff>457200</xdr:colOff>
      <xdr:row>11</xdr:row>
      <xdr:rowOff>66675</xdr:rowOff>
    </xdr:to>
    <xdr:sp>
      <xdr:nvSpPr>
        <xdr:cNvPr id="21" name="Line 115"/>
        <xdr:cNvSpPr>
          <a:spLocks/>
        </xdr:cNvSpPr>
      </xdr:nvSpPr>
      <xdr:spPr>
        <a:xfrm flipH="1">
          <a:off x="10201275" y="19621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457200</xdr:colOff>
      <xdr:row>16</xdr:row>
      <xdr:rowOff>57150</xdr:rowOff>
    </xdr:from>
    <xdr:to>
      <xdr:col>10</xdr:col>
      <xdr:colOff>714375</xdr:colOff>
      <xdr:row>16</xdr:row>
      <xdr:rowOff>57150</xdr:rowOff>
    </xdr:to>
    <xdr:sp>
      <xdr:nvSpPr>
        <xdr:cNvPr id="22" name="Line 116"/>
        <xdr:cNvSpPr>
          <a:spLocks/>
        </xdr:cNvSpPr>
      </xdr:nvSpPr>
      <xdr:spPr>
        <a:xfrm flipH="1">
          <a:off x="10658475" y="28098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17</xdr:row>
      <xdr:rowOff>133350</xdr:rowOff>
    </xdr:from>
    <xdr:to>
      <xdr:col>13</xdr:col>
      <xdr:colOff>352425</xdr:colOff>
      <xdr:row>17</xdr:row>
      <xdr:rowOff>133350</xdr:rowOff>
    </xdr:to>
    <xdr:sp>
      <xdr:nvSpPr>
        <xdr:cNvPr id="23" name="Line 117"/>
        <xdr:cNvSpPr>
          <a:spLocks/>
        </xdr:cNvSpPr>
      </xdr:nvSpPr>
      <xdr:spPr>
        <a:xfrm flipH="1">
          <a:off x="12773025" y="3057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333375</xdr:colOff>
      <xdr:row>23</xdr:row>
      <xdr:rowOff>133350</xdr:rowOff>
    </xdr:from>
    <xdr:to>
      <xdr:col>13</xdr:col>
      <xdr:colOff>542925</xdr:colOff>
      <xdr:row>23</xdr:row>
      <xdr:rowOff>133350</xdr:rowOff>
    </xdr:to>
    <xdr:sp>
      <xdr:nvSpPr>
        <xdr:cNvPr id="24" name="Line 118"/>
        <xdr:cNvSpPr>
          <a:spLocks/>
        </xdr:cNvSpPr>
      </xdr:nvSpPr>
      <xdr:spPr>
        <a:xfrm>
          <a:off x="13087350" y="4133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466725</xdr:colOff>
      <xdr:row>7</xdr:row>
      <xdr:rowOff>114300</xdr:rowOff>
    </xdr:from>
    <xdr:to>
      <xdr:col>4</xdr:col>
      <xdr:colOff>466725</xdr:colOff>
      <xdr:row>15</xdr:row>
      <xdr:rowOff>171450</xdr:rowOff>
    </xdr:to>
    <xdr:sp>
      <xdr:nvSpPr>
        <xdr:cNvPr id="25" name="Line 120"/>
        <xdr:cNvSpPr>
          <a:spLocks/>
        </xdr:cNvSpPr>
      </xdr:nvSpPr>
      <xdr:spPr>
        <a:xfrm flipH="1">
          <a:off x="5143500" y="1285875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428625</xdr:colOff>
      <xdr:row>25</xdr:row>
      <xdr:rowOff>95250</xdr:rowOff>
    </xdr:from>
    <xdr:to>
      <xdr:col>4</xdr:col>
      <xdr:colOff>428625</xdr:colOff>
      <xdr:row>27</xdr:row>
      <xdr:rowOff>104775</xdr:rowOff>
    </xdr:to>
    <xdr:sp>
      <xdr:nvSpPr>
        <xdr:cNvPr id="26" name="Line 133"/>
        <xdr:cNvSpPr>
          <a:spLocks/>
        </xdr:cNvSpPr>
      </xdr:nvSpPr>
      <xdr:spPr>
        <a:xfrm>
          <a:off x="5105400" y="44386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95250</xdr:rowOff>
    </xdr:from>
    <xdr:to>
      <xdr:col>4</xdr:col>
      <xdr:colOff>428625</xdr:colOff>
      <xdr:row>25</xdr:row>
      <xdr:rowOff>95250</xdr:rowOff>
    </xdr:to>
    <xdr:sp>
      <xdr:nvSpPr>
        <xdr:cNvPr id="27" name="Line 134"/>
        <xdr:cNvSpPr>
          <a:spLocks/>
        </xdr:cNvSpPr>
      </xdr:nvSpPr>
      <xdr:spPr>
        <a:xfrm flipH="1">
          <a:off x="4686300" y="44386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27</xdr:row>
      <xdr:rowOff>104775</xdr:rowOff>
    </xdr:from>
    <xdr:to>
      <xdr:col>4</xdr:col>
      <xdr:colOff>428625</xdr:colOff>
      <xdr:row>27</xdr:row>
      <xdr:rowOff>104775</xdr:rowOff>
    </xdr:to>
    <xdr:sp>
      <xdr:nvSpPr>
        <xdr:cNvPr id="28" name="Line 135"/>
        <xdr:cNvSpPr>
          <a:spLocks/>
        </xdr:cNvSpPr>
      </xdr:nvSpPr>
      <xdr:spPr>
        <a:xfrm flipH="1">
          <a:off x="4686300" y="4791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733425</xdr:colOff>
      <xdr:row>28</xdr:row>
      <xdr:rowOff>180975</xdr:rowOff>
    </xdr:from>
    <xdr:to>
      <xdr:col>7</xdr:col>
      <xdr:colOff>428625</xdr:colOff>
      <xdr:row>28</xdr:row>
      <xdr:rowOff>180975</xdr:rowOff>
    </xdr:to>
    <xdr:sp>
      <xdr:nvSpPr>
        <xdr:cNvPr id="29" name="Line 136"/>
        <xdr:cNvSpPr>
          <a:spLocks/>
        </xdr:cNvSpPr>
      </xdr:nvSpPr>
      <xdr:spPr>
        <a:xfrm flipH="1">
          <a:off x="7648575" y="50387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428625</xdr:colOff>
      <xdr:row>26</xdr:row>
      <xdr:rowOff>66675</xdr:rowOff>
    </xdr:from>
    <xdr:to>
      <xdr:col>7</xdr:col>
      <xdr:colOff>428625</xdr:colOff>
      <xdr:row>28</xdr:row>
      <xdr:rowOff>161925</xdr:rowOff>
    </xdr:to>
    <xdr:sp>
      <xdr:nvSpPr>
        <xdr:cNvPr id="30" name="Line 137"/>
        <xdr:cNvSpPr>
          <a:spLocks/>
        </xdr:cNvSpPr>
      </xdr:nvSpPr>
      <xdr:spPr>
        <a:xfrm flipV="1">
          <a:off x="8172450" y="45815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95250</xdr:rowOff>
    </xdr:from>
    <xdr:to>
      <xdr:col>7</xdr:col>
      <xdr:colOff>428625</xdr:colOff>
      <xdr:row>26</xdr:row>
      <xdr:rowOff>95250</xdr:rowOff>
    </xdr:to>
    <xdr:sp>
      <xdr:nvSpPr>
        <xdr:cNvPr id="31" name="Line 138"/>
        <xdr:cNvSpPr>
          <a:spLocks/>
        </xdr:cNvSpPr>
      </xdr:nvSpPr>
      <xdr:spPr>
        <a:xfrm flipH="1">
          <a:off x="7743825" y="46101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438150</xdr:colOff>
      <xdr:row>27</xdr:row>
      <xdr:rowOff>104775</xdr:rowOff>
    </xdr:from>
    <xdr:to>
      <xdr:col>7</xdr:col>
      <xdr:colOff>542925</xdr:colOff>
      <xdr:row>27</xdr:row>
      <xdr:rowOff>104775</xdr:rowOff>
    </xdr:to>
    <xdr:sp>
      <xdr:nvSpPr>
        <xdr:cNvPr id="32" name="Line 139"/>
        <xdr:cNvSpPr>
          <a:spLocks/>
        </xdr:cNvSpPr>
      </xdr:nvSpPr>
      <xdr:spPr>
        <a:xfrm flipV="1">
          <a:off x="8181975" y="479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438150</xdr:colOff>
      <xdr:row>27</xdr:row>
      <xdr:rowOff>76200</xdr:rowOff>
    </xdr:from>
    <xdr:to>
      <xdr:col>10</xdr:col>
      <xdr:colOff>438150</xdr:colOff>
      <xdr:row>30</xdr:row>
      <xdr:rowOff>123825</xdr:rowOff>
    </xdr:to>
    <xdr:sp>
      <xdr:nvSpPr>
        <xdr:cNvPr id="33" name="Line 141"/>
        <xdr:cNvSpPr>
          <a:spLocks/>
        </xdr:cNvSpPr>
      </xdr:nvSpPr>
      <xdr:spPr>
        <a:xfrm>
          <a:off x="10639425" y="47625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57150</xdr:rowOff>
    </xdr:from>
    <xdr:to>
      <xdr:col>10</xdr:col>
      <xdr:colOff>438150</xdr:colOff>
      <xdr:row>27</xdr:row>
      <xdr:rowOff>57150</xdr:rowOff>
    </xdr:to>
    <xdr:sp>
      <xdr:nvSpPr>
        <xdr:cNvPr id="34" name="Line 142"/>
        <xdr:cNvSpPr>
          <a:spLocks/>
        </xdr:cNvSpPr>
      </xdr:nvSpPr>
      <xdr:spPr>
        <a:xfrm flipH="1">
          <a:off x="10201275" y="47434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114300</xdr:rowOff>
    </xdr:from>
    <xdr:to>
      <xdr:col>10</xdr:col>
      <xdr:colOff>419100</xdr:colOff>
      <xdr:row>30</xdr:row>
      <xdr:rowOff>114300</xdr:rowOff>
    </xdr:to>
    <xdr:sp>
      <xdr:nvSpPr>
        <xdr:cNvPr id="35" name="Line 143"/>
        <xdr:cNvSpPr>
          <a:spLocks/>
        </xdr:cNvSpPr>
      </xdr:nvSpPr>
      <xdr:spPr>
        <a:xfrm flipH="1">
          <a:off x="10210800" y="53530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447675</xdr:colOff>
      <xdr:row>28</xdr:row>
      <xdr:rowOff>123825</xdr:rowOff>
    </xdr:from>
    <xdr:to>
      <xdr:col>10</xdr:col>
      <xdr:colOff>714375</xdr:colOff>
      <xdr:row>28</xdr:row>
      <xdr:rowOff>123825</xdr:rowOff>
    </xdr:to>
    <xdr:sp>
      <xdr:nvSpPr>
        <xdr:cNvPr id="36" name="Line 144"/>
        <xdr:cNvSpPr>
          <a:spLocks/>
        </xdr:cNvSpPr>
      </xdr:nvSpPr>
      <xdr:spPr>
        <a:xfrm flipH="1">
          <a:off x="10648950" y="49815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333375</xdr:colOff>
      <xdr:row>17</xdr:row>
      <xdr:rowOff>104775</xdr:rowOff>
    </xdr:from>
    <xdr:to>
      <xdr:col>13</xdr:col>
      <xdr:colOff>333375</xdr:colOff>
      <xdr:row>28</xdr:row>
      <xdr:rowOff>152400</xdr:rowOff>
    </xdr:to>
    <xdr:sp>
      <xdr:nvSpPr>
        <xdr:cNvPr id="37" name="Line 145"/>
        <xdr:cNvSpPr>
          <a:spLocks/>
        </xdr:cNvSpPr>
      </xdr:nvSpPr>
      <xdr:spPr>
        <a:xfrm>
          <a:off x="13087350" y="3028950"/>
          <a:ext cx="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28</xdr:row>
      <xdr:rowOff>123825</xdr:rowOff>
    </xdr:from>
    <xdr:to>
      <xdr:col>13</xdr:col>
      <xdr:colOff>342900</xdr:colOff>
      <xdr:row>28</xdr:row>
      <xdr:rowOff>133350</xdr:rowOff>
    </xdr:to>
    <xdr:sp>
      <xdr:nvSpPr>
        <xdr:cNvPr id="38" name="Line 146"/>
        <xdr:cNvSpPr>
          <a:spLocks/>
        </xdr:cNvSpPr>
      </xdr:nvSpPr>
      <xdr:spPr>
        <a:xfrm flipH="1" flipV="1">
          <a:off x="12763500" y="4981575"/>
          <a:ext cx="33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190500</xdr:colOff>
      <xdr:row>7</xdr:row>
      <xdr:rowOff>38100</xdr:rowOff>
    </xdr:from>
    <xdr:to>
      <xdr:col>1</xdr:col>
      <xdr:colOff>266700</xdr:colOff>
      <xdr:row>15</xdr:row>
      <xdr:rowOff>57150</xdr:rowOff>
    </xdr:to>
    <xdr:sp>
      <xdr:nvSpPr>
        <xdr:cNvPr id="39" name="39 Abrir llave"/>
        <xdr:cNvSpPr>
          <a:spLocks/>
        </xdr:cNvSpPr>
      </xdr:nvSpPr>
      <xdr:spPr>
        <a:xfrm>
          <a:off x="1552575" y="1209675"/>
          <a:ext cx="76200" cy="1428750"/>
        </a:xfrm>
        <a:prstGeom prst="leftBrace">
          <a:avLst>
            <a:gd name="adj" fmla="val -4965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161925</xdr:colOff>
      <xdr:row>25</xdr:row>
      <xdr:rowOff>0</xdr:rowOff>
    </xdr:from>
    <xdr:to>
      <xdr:col>1</xdr:col>
      <xdr:colOff>238125</xdr:colOff>
      <xdr:row>27</xdr:row>
      <xdr:rowOff>152400</xdr:rowOff>
    </xdr:to>
    <xdr:sp>
      <xdr:nvSpPr>
        <xdr:cNvPr id="40" name="40 Abrir llave"/>
        <xdr:cNvSpPr>
          <a:spLocks/>
        </xdr:cNvSpPr>
      </xdr:nvSpPr>
      <xdr:spPr>
        <a:xfrm>
          <a:off x="1524000" y="4343400"/>
          <a:ext cx="76200" cy="495300"/>
        </a:xfrm>
        <a:prstGeom prst="leftBrace">
          <a:avLst>
            <a:gd name="adj" fmla="val -48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190500</xdr:colOff>
      <xdr:row>21</xdr:row>
      <xdr:rowOff>28575</xdr:rowOff>
    </xdr:from>
    <xdr:to>
      <xdr:col>1</xdr:col>
      <xdr:colOff>257175</xdr:colOff>
      <xdr:row>24</xdr:row>
      <xdr:rowOff>9525</xdr:rowOff>
    </xdr:to>
    <xdr:sp>
      <xdr:nvSpPr>
        <xdr:cNvPr id="41" name="41 Abrir llave"/>
        <xdr:cNvSpPr>
          <a:spLocks/>
        </xdr:cNvSpPr>
      </xdr:nvSpPr>
      <xdr:spPr>
        <a:xfrm>
          <a:off x="1552575" y="3629025"/>
          <a:ext cx="66675" cy="552450"/>
        </a:xfrm>
        <a:prstGeom prst="leftBrace">
          <a:avLst>
            <a:gd name="adj" fmla="val -48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133350</xdr:rowOff>
    </xdr:from>
    <xdr:to>
      <xdr:col>4</xdr:col>
      <xdr:colOff>447675</xdr:colOff>
      <xdr:row>15</xdr:row>
      <xdr:rowOff>133350</xdr:rowOff>
    </xdr:to>
    <xdr:sp>
      <xdr:nvSpPr>
        <xdr:cNvPr id="42" name="Line 98"/>
        <xdr:cNvSpPr>
          <a:spLocks/>
        </xdr:cNvSpPr>
      </xdr:nvSpPr>
      <xdr:spPr>
        <a:xfrm flipH="1">
          <a:off x="4686300" y="27146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76200</xdr:rowOff>
    </xdr:from>
    <xdr:to>
      <xdr:col>4</xdr:col>
      <xdr:colOff>581025</xdr:colOff>
      <xdr:row>26</xdr:row>
      <xdr:rowOff>76200</xdr:rowOff>
    </xdr:to>
    <xdr:sp>
      <xdr:nvSpPr>
        <xdr:cNvPr id="43" name="Line 106"/>
        <xdr:cNvSpPr>
          <a:spLocks/>
        </xdr:cNvSpPr>
      </xdr:nvSpPr>
      <xdr:spPr>
        <a:xfrm>
          <a:off x="5143500" y="45910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1123950</xdr:colOff>
      <xdr:row>4</xdr:row>
      <xdr:rowOff>104775</xdr:rowOff>
    </xdr:to>
    <xdr:pic>
      <xdr:nvPicPr>
        <xdr:cNvPr id="44" name="Imagen 1"/>
        <xdr:cNvPicPr preferRelativeResize="1">
          <a:picLocks noChangeAspect="1"/>
        </xdr:cNvPicPr>
      </xdr:nvPicPr>
      <xdr:blipFill>
        <a:blip r:embed="rId1"/>
        <a:srcRect t="-1" b="33032"/>
        <a:stretch>
          <a:fillRect/>
        </a:stretch>
      </xdr:blipFill>
      <xdr:spPr>
        <a:xfrm>
          <a:off x="0" y="0"/>
          <a:ext cx="2914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247650</xdr:colOff>
      <xdr:row>5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-1" b="33032"/>
        <a:stretch>
          <a:fillRect/>
        </a:stretch>
      </xdr:blipFill>
      <xdr:spPr>
        <a:xfrm>
          <a:off x="0" y="0"/>
          <a:ext cx="4943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1"/>
  <sheetViews>
    <sheetView tabSelected="1" zoomScalePageLayoutView="0" workbookViewId="0" topLeftCell="A1">
      <selection activeCell="L5" sqref="L5"/>
    </sheetView>
  </sheetViews>
  <sheetFormatPr defaultColWidth="11.421875" defaultRowHeight="15"/>
  <cols>
    <col min="1" max="1" width="38.421875" style="30" customWidth="1"/>
    <col min="2" max="4" width="9.421875" style="30" bestFit="1" customWidth="1"/>
    <col min="5" max="5" width="8.421875" style="30" customWidth="1"/>
    <col min="6" max="6" width="13.140625" style="30" customWidth="1"/>
    <col min="7" max="7" width="23.140625" style="30" customWidth="1"/>
    <col min="8" max="10" width="11.28125" style="30" bestFit="1" customWidth="1"/>
    <col min="11" max="16384" width="11.421875" style="30" customWidth="1"/>
  </cols>
  <sheetData>
    <row r="1" ht="12.75"/>
    <row r="2" ht="12.75"/>
    <row r="3" spans="7:8" ht="12.75">
      <c r="G3" s="106" t="s">
        <v>96</v>
      </c>
      <c r="H3" s="106"/>
    </row>
    <row r="4" spans="7:8" ht="12.75">
      <c r="G4" s="106" t="s">
        <v>97</v>
      </c>
      <c r="H4" s="106"/>
    </row>
    <row r="5" ht="12.75"/>
    <row r="6" ht="12.75"/>
    <row r="7" ht="13.5" thickBot="1"/>
    <row r="8" spans="1:10" ht="13.5" thickBot="1">
      <c r="A8" s="114" t="s">
        <v>30</v>
      </c>
      <c r="B8" s="115"/>
      <c r="C8" s="115"/>
      <c r="D8" s="116"/>
      <c r="E8" s="29"/>
      <c r="G8" s="114" t="s">
        <v>31</v>
      </c>
      <c r="H8" s="115"/>
      <c r="I8" s="115"/>
      <c r="J8" s="116"/>
    </row>
    <row r="9" spans="1:10" ht="13.5" thickBot="1">
      <c r="A9" s="45"/>
      <c r="B9" s="46" t="s">
        <v>73</v>
      </c>
      <c r="C9" s="46" t="s">
        <v>74</v>
      </c>
      <c r="D9" s="46" t="s">
        <v>75</v>
      </c>
      <c r="E9" s="31"/>
      <c r="G9" s="47"/>
      <c r="H9" s="46" t="s">
        <v>73</v>
      </c>
      <c r="I9" s="46" t="s">
        <v>74</v>
      </c>
      <c r="J9" s="46" t="s">
        <v>75</v>
      </c>
    </row>
    <row r="10" spans="1:10" ht="12.75">
      <c r="A10" s="41" t="s">
        <v>32</v>
      </c>
      <c r="B10" s="32"/>
      <c r="C10" s="33"/>
      <c r="D10" s="42"/>
      <c r="G10" s="91" t="s">
        <v>33</v>
      </c>
      <c r="H10" s="108"/>
      <c r="I10" s="108"/>
      <c r="J10" s="109"/>
    </row>
    <row r="11" spans="1:10" ht="12.75">
      <c r="A11" s="40" t="s">
        <v>34</v>
      </c>
      <c r="B11" s="79"/>
      <c r="C11" s="80"/>
      <c r="D11" s="79"/>
      <c r="E11" s="34"/>
      <c r="G11" s="40" t="s">
        <v>98</v>
      </c>
      <c r="H11" s="113"/>
      <c r="I11" s="113"/>
      <c r="J11" s="110"/>
    </row>
    <row r="12" spans="1:13" ht="13.5" thickBot="1">
      <c r="A12" s="40" t="s">
        <v>35</v>
      </c>
      <c r="B12" s="79"/>
      <c r="C12" s="80"/>
      <c r="D12" s="79"/>
      <c r="E12" s="34"/>
      <c r="G12" s="94" t="s">
        <v>78</v>
      </c>
      <c r="H12" s="111"/>
      <c r="I12" s="111"/>
      <c r="J12" s="112"/>
      <c r="K12" s="104" t="s">
        <v>95</v>
      </c>
      <c r="L12" s="104"/>
      <c r="M12" s="105"/>
    </row>
    <row r="13" spans="1:13" ht="13.5" thickBot="1">
      <c r="A13" s="40" t="s">
        <v>37</v>
      </c>
      <c r="B13" s="79"/>
      <c r="C13" s="80"/>
      <c r="D13" s="79"/>
      <c r="E13" s="34"/>
      <c r="G13" s="72" t="s">
        <v>36</v>
      </c>
      <c r="H13" s="107">
        <f>+H10+H11+H12</f>
        <v>0</v>
      </c>
      <c r="I13" s="107">
        <f>+I10+I11+I12</f>
        <v>0</v>
      </c>
      <c r="J13" s="107">
        <f>+J10+J11+J12</f>
        <v>0</v>
      </c>
      <c r="K13" s="104"/>
      <c r="L13" s="104"/>
      <c r="M13" s="105"/>
    </row>
    <row r="14" spans="1:13" ht="12.75">
      <c r="A14" s="78" t="s">
        <v>71</v>
      </c>
      <c r="B14" s="81"/>
      <c r="C14" s="82"/>
      <c r="D14" s="81"/>
      <c r="E14" s="35"/>
      <c r="G14" s="91" t="s">
        <v>81</v>
      </c>
      <c r="H14" s="92"/>
      <c r="I14" s="92"/>
      <c r="J14" s="93"/>
      <c r="K14" s="104" t="s">
        <v>95</v>
      </c>
      <c r="L14" s="104"/>
      <c r="M14" s="105"/>
    </row>
    <row r="15" spans="1:13" ht="13.5" thickBot="1">
      <c r="A15" s="65" t="s">
        <v>38</v>
      </c>
      <c r="B15" s="66">
        <f>+B14+B13+B12+B11</f>
        <v>0</v>
      </c>
      <c r="C15" s="66">
        <f>+C14+C13+C12+C11</f>
        <v>0</v>
      </c>
      <c r="D15" s="66">
        <f>+D14+D13+D12+D11</f>
        <v>0</v>
      </c>
      <c r="E15" s="36"/>
      <c r="G15" s="40" t="s">
        <v>79</v>
      </c>
      <c r="H15" s="87"/>
      <c r="I15" s="87"/>
      <c r="J15" s="88"/>
      <c r="K15" s="104" t="s">
        <v>95</v>
      </c>
      <c r="L15" s="104"/>
      <c r="M15" s="105"/>
    </row>
    <row r="16" spans="1:13" ht="13.5" thickTop="1">
      <c r="A16" s="67" t="s">
        <v>39</v>
      </c>
      <c r="B16" s="79"/>
      <c r="C16" s="80"/>
      <c r="D16" s="83"/>
      <c r="E16" s="35"/>
      <c r="G16" s="40" t="s">
        <v>80</v>
      </c>
      <c r="H16" s="87"/>
      <c r="I16" s="87"/>
      <c r="J16" s="88"/>
      <c r="K16" s="104" t="s">
        <v>95</v>
      </c>
      <c r="L16" s="104"/>
      <c r="M16" s="105"/>
    </row>
    <row r="17" spans="1:13" ht="13.5" thickBot="1">
      <c r="A17" s="63" t="s">
        <v>40</v>
      </c>
      <c r="B17" s="64">
        <f>+B16+B15</f>
        <v>0</v>
      </c>
      <c r="C17" s="64">
        <f>+C16+C15</f>
        <v>0</v>
      </c>
      <c r="D17" s="64">
        <f>+D16+D15</f>
        <v>0</v>
      </c>
      <c r="E17" s="34"/>
      <c r="G17" s="94" t="s">
        <v>84</v>
      </c>
      <c r="H17" s="95"/>
      <c r="I17" s="95"/>
      <c r="J17" s="96"/>
      <c r="K17" s="104" t="s">
        <v>95</v>
      </c>
      <c r="L17" s="104"/>
      <c r="M17" s="105"/>
    </row>
    <row r="18" spans="1:13" ht="14.25" thickBot="1" thickTop="1">
      <c r="A18" s="68"/>
      <c r="B18" s="69"/>
      <c r="C18" s="70"/>
      <c r="D18" s="71"/>
      <c r="E18" s="34"/>
      <c r="G18" s="89" t="s">
        <v>41</v>
      </c>
      <c r="H18" s="90">
        <f>+H17+H16+H15+H14+H13</f>
        <v>0</v>
      </c>
      <c r="I18" s="90">
        <f>+I17+I16+I15+I14+I13</f>
        <v>0</v>
      </c>
      <c r="J18" s="90">
        <f>+J17+J16+J15+J14+J13</f>
        <v>0</v>
      </c>
      <c r="K18" s="104"/>
      <c r="L18" s="104"/>
      <c r="M18" s="105"/>
    </row>
    <row r="19" spans="1:13" ht="13.5" thickTop="1">
      <c r="A19" s="72" t="s">
        <v>42</v>
      </c>
      <c r="B19" s="73"/>
      <c r="C19" s="74"/>
      <c r="D19" s="75"/>
      <c r="E19" s="34"/>
      <c r="G19" s="40" t="s">
        <v>82</v>
      </c>
      <c r="H19" s="87"/>
      <c r="I19" s="87"/>
      <c r="J19" s="88"/>
      <c r="K19" s="104" t="s">
        <v>95</v>
      </c>
      <c r="L19" s="104"/>
      <c r="M19" s="105"/>
    </row>
    <row r="20" spans="1:13" ht="13.5" thickBot="1">
      <c r="A20" s="40" t="s">
        <v>44</v>
      </c>
      <c r="B20" s="79"/>
      <c r="C20" s="80"/>
      <c r="D20" s="83"/>
      <c r="E20" s="34"/>
      <c r="G20" s="59" t="s">
        <v>43</v>
      </c>
      <c r="H20" s="60">
        <f>+H19+H18</f>
        <v>0</v>
      </c>
      <c r="I20" s="60">
        <f>+I19+I18</f>
        <v>0</v>
      </c>
      <c r="J20" s="60">
        <f>+J19+J18</f>
        <v>0</v>
      </c>
      <c r="K20" s="104"/>
      <c r="L20" s="104"/>
      <c r="M20" s="105"/>
    </row>
    <row r="21" spans="1:13" ht="13.5" thickTop="1">
      <c r="A21" s="40" t="s">
        <v>45</v>
      </c>
      <c r="B21" s="79"/>
      <c r="C21" s="80"/>
      <c r="D21" s="83"/>
      <c r="E21" s="34"/>
      <c r="G21" s="40" t="s">
        <v>83</v>
      </c>
      <c r="H21" s="87"/>
      <c r="I21" s="87"/>
      <c r="J21" s="88"/>
      <c r="K21" s="104" t="s">
        <v>95</v>
      </c>
      <c r="L21" s="104"/>
      <c r="M21" s="105"/>
    </row>
    <row r="22" spans="1:10" ht="13.5" thickBot="1">
      <c r="A22" s="40" t="s">
        <v>47</v>
      </c>
      <c r="B22" s="79"/>
      <c r="C22" s="80"/>
      <c r="D22" s="83"/>
      <c r="E22" s="35"/>
      <c r="G22" s="61" t="s">
        <v>46</v>
      </c>
      <c r="H22" s="62">
        <f>+H21+H20</f>
        <v>0</v>
      </c>
      <c r="I22" s="62">
        <f>+I21+I20</f>
        <v>0</v>
      </c>
      <c r="J22" s="62">
        <f>+J21+J20</f>
        <v>0</v>
      </c>
    </row>
    <row r="23" spans="1:5" ht="13.5" thickBot="1">
      <c r="A23" s="65" t="s">
        <v>48</v>
      </c>
      <c r="B23" s="66">
        <f>+B22+B21+B20</f>
        <v>0</v>
      </c>
      <c r="C23" s="66">
        <f>+C22+C21+C20</f>
        <v>0</v>
      </c>
      <c r="D23" s="66">
        <f>+D22+D21+D20</f>
        <v>0</v>
      </c>
      <c r="E23" s="36"/>
    </row>
    <row r="24" spans="1:5" ht="13.5" thickTop="1">
      <c r="A24" s="67" t="s">
        <v>27</v>
      </c>
      <c r="B24" s="79"/>
      <c r="C24" s="80"/>
      <c r="D24" s="83"/>
      <c r="E24" s="35"/>
    </row>
    <row r="25" spans="1:5" ht="13.5" thickBot="1">
      <c r="A25" s="63" t="s">
        <v>49</v>
      </c>
      <c r="B25" s="64">
        <f>+B24+B23</f>
        <v>0</v>
      </c>
      <c r="C25" s="64">
        <f>+C24+C23</f>
        <v>0</v>
      </c>
      <c r="D25" s="64">
        <f>+D24+D23</f>
        <v>0</v>
      </c>
      <c r="E25" s="34"/>
    </row>
    <row r="26" spans="1:5" ht="13.5" thickTop="1">
      <c r="A26" s="68"/>
      <c r="B26" s="69"/>
      <c r="C26" s="70"/>
      <c r="D26" s="71"/>
      <c r="E26" s="34"/>
    </row>
    <row r="27" spans="1:5" ht="12.75">
      <c r="A27" s="41" t="s">
        <v>50</v>
      </c>
      <c r="B27" s="37"/>
      <c r="C27" s="38"/>
      <c r="D27" s="43"/>
      <c r="E27" s="34"/>
    </row>
    <row r="28" spans="1:5" ht="13.5" thickBot="1">
      <c r="A28" s="65" t="s">
        <v>51</v>
      </c>
      <c r="B28" s="84"/>
      <c r="C28" s="85"/>
      <c r="D28" s="86"/>
      <c r="E28" s="39"/>
    </row>
    <row r="29" spans="1:4" ht="14.25" thickBot="1" thickTop="1">
      <c r="A29" s="76" t="s">
        <v>52</v>
      </c>
      <c r="B29" s="77">
        <f>+B28+B25</f>
        <v>0</v>
      </c>
      <c r="C29" s="77">
        <f>+C28+C25</f>
        <v>0</v>
      </c>
      <c r="D29" s="77">
        <f>+D28+D25</f>
        <v>0</v>
      </c>
    </row>
    <row r="30" ht="12.75"/>
    <row r="31" spans="1:4" ht="13.5" thickBot="1">
      <c r="A31" s="97" t="s">
        <v>72</v>
      </c>
      <c r="B31" s="97">
        <f>+B29-B17</f>
        <v>0</v>
      </c>
      <c r="C31" s="97">
        <f>+C29-C17</f>
        <v>0</v>
      </c>
      <c r="D31" s="97">
        <f>+D29-D17</f>
        <v>0</v>
      </c>
    </row>
    <row r="32" ht="13.5" thickTop="1"/>
    <row r="33" ht="12.75"/>
  </sheetData>
  <sheetProtection/>
  <mergeCells count="2">
    <mergeCell ref="G8:J8"/>
    <mergeCell ref="A8:D8"/>
  </mergeCells>
  <printOptions/>
  <pageMargins left="0.7" right="0.7" top="0.75" bottom="0.75" header="0.3" footer="0.3"/>
  <pageSetup horizontalDpi="600" verticalDpi="6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7"/>
  <sheetViews>
    <sheetView zoomScale="83" zoomScaleNormal="83" zoomScalePageLayoutView="0" workbookViewId="0" topLeftCell="A1">
      <selection activeCell="D27" sqref="D27"/>
    </sheetView>
  </sheetViews>
  <sheetFormatPr defaultColWidth="11.421875" defaultRowHeight="15"/>
  <cols>
    <col min="1" max="1" width="17.8515625" style="1" customWidth="1"/>
    <col min="2" max="2" width="4.28125" style="1" customWidth="1"/>
    <col min="3" max="3" width="31.8515625" style="1" customWidth="1"/>
    <col min="4" max="4" width="11.421875" style="1" customWidth="1"/>
    <col min="5" max="5" width="10.28125" style="1" customWidth="1"/>
    <col min="6" max="6" width="23.140625" style="1" customWidth="1"/>
    <col min="7" max="7" width="12.421875" style="1" bestFit="1" customWidth="1"/>
    <col min="8" max="8" width="9.140625" style="1" customWidth="1"/>
    <col min="9" max="9" width="15.7109375" style="1" customWidth="1"/>
    <col min="10" max="10" width="11.7109375" style="1" customWidth="1"/>
    <col min="11" max="11" width="9.140625" style="1" customWidth="1"/>
    <col min="12" max="12" width="15.8515625" style="1" customWidth="1"/>
    <col min="13" max="13" width="10.140625" style="1" customWidth="1"/>
    <col min="14" max="14" width="9.421875" style="1" customWidth="1"/>
    <col min="15" max="15" width="6.421875" style="1" customWidth="1"/>
    <col min="16" max="16" width="12.28125" style="1" customWidth="1"/>
    <col min="17" max="17" width="2.421875" style="1" customWidth="1"/>
    <col min="18" max="16384" width="11.421875" style="1" customWidth="1"/>
  </cols>
  <sheetData>
    <row r="1" ht="39.75" customHeight="1"/>
    <row r="2" spans="1:16" ht="12.75">
      <c r="A2" s="98" t="str">
        <f>+'INFO FINANCIERA DE LA EMPRESA'!H9</f>
        <v>Ejercicio 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3:4" ht="13.5" thickBot="1">
      <c r="C3" s="4"/>
      <c r="D3" s="4"/>
    </row>
    <row r="4" spans="1:5" ht="13.5" thickBot="1">
      <c r="A4" s="126" t="s">
        <v>10</v>
      </c>
      <c r="B4" s="4"/>
      <c r="C4" s="99" t="s">
        <v>33</v>
      </c>
      <c r="D4" s="6">
        <f>+'INFO FINANCIERA DE LA EMPRESA'!H10</f>
        <v>0</v>
      </c>
      <c r="E4" s="4"/>
    </row>
    <row r="5" spans="1:7" ht="13.5" thickBot="1">
      <c r="A5" s="127"/>
      <c r="C5" s="4" t="s">
        <v>1</v>
      </c>
      <c r="D5" s="4"/>
      <c r="F5" s="129" t="s">
        <v>11</v>
      </c>
      <c r="G5" s="131">
        <f>+D4+D6+D8+D10+D12</f>
        <v>0</v>
      </c>
    </row>
    <row r="6" spans="1:10" ht="13.5" thickBot="1">
      <c r="A6" s="127"/>
      <c r="B6" s="7"/>
      <c r="C6" s="5" t="s">
        <v>2</v>
      </c>
      <c r="D6" s="6">
        <f>+'INFO FINANCIERA DE LA EMPRESA'!H12</f>
        <v>0</v>
      </c>
      <c r="E6" s="4"/>
      <c r="F6" s="130"/>
      <c r="G6" s="132"/>
      <c r="H6" s="4"/>
      <c r="I6" s="4"/>
      <c r="J6" s="4"/>
    </row>
    <row r="7" spans="1:11" ht="16.5" customHeight="1" thickBot="1">
      <c r="A7" s="127"/>
      <c r="B7" s="7"/>
      <c r="C7" s="4" t="s">
        <v>1</v>
      </c>
      <c r="D7" s="4"/>
      <c r="F7" s="4"/>
      <c r="G7" s="4"/>
      <c r="H7" s="4"/>
      <c r="I7" s="119" t="s">
        <v>12</v>
      </c>
      <c r="J7" s="8"/>
      <c r="K7" s="4"/>
    </row>
    <row r="8" spans="1:11" ht="13.5" thickBot="1">
      <c r="A8" s="127"/>
      <c r="B8" s="7"/>
      <c r="C8" s="5" t="s">
        <v>70</v>
      </c>
      <c r="D8" s="6">
        <f>+'INFO FINANCIERA DE LA EMPRESA'!H14+'INFO FINANCIERA DE LA EMPRESA'!H15+'INFO FINANCIERA DE LA EMPRESA'!H16+'INFO FINANCIERA DE LA EMPRESA'!H17</f>
        <v>0</v>
      </c>
      <c r="E8" s="4"/>
      <c r="F8" s="1" t="s">
        <v>3</v>
      </c>
      <c r="H8" s="4"/>
      <c r="I8" s="120"/>
      <c r="J8" s="26" t="e">
        <f>+G5/G13</f>
        <v>#DIV/0!</v>
      </c>
      <c r="K8" s="4"/>
    </row>
    <row r="9" spans="1:11" ht="13.5" thickBot="1">
      <c r="A9" s="127"/>
      <c r="B9" s="7"/>
      <c r="C9" s="4" t="s">
        <v>1</v>
      </c>
      <c r="D9" s="4"/>
      <c r="H9" s="4"/>
      <c r="I9" s="121"/>
      <c r="J9" s="17"/>
      <c r="K9" s="4"/>
    </row>
    <row r="10" spans="1:11" ht="13.5" thickBot="1">
      <c r="A10" s="127"/>
      <c r="B10" s="7"/>
      <c r="C10" s="5" t="s">
        <v>13</v>
      </c>
      <c r="D10" s="6">
        <f>+'INFO FINANCIERA DE LA EMPRESA'!H19</f>
        <v>0</v>
      </c>
      <c r="E10" s="4"/>
      <c r="H10" s="4"/>
      <c r="I10" s="18"/>
      <c r="J10" s="19"/>
      <c r="K10" s="4"/>
    </row>
    <row r="11" spans="1:11" ht="13.5" thickBot="1">
      <c r="A11" s="127"/>
      <c r="B11" s="7"/>
      <c r="C11" s="20" t="s">
        <v>1</v>
      </c>
      <c r="H11" s="4"/>
      <c r="I11" s="18"/>
      <c r="J11" s="19"/>
      <c r="K11" s="4"/>
    </row>
    <row r="12" spans="1:13" ht="13.5" thickBot="1">
      <c r="A12" s="127"/>
      <c r="B12" s="7"/>
      <c r="C12" s="5" t="s">
        <v>4</v>
      </c>
      <c r="D12" s="6">
        <f>+'INFO FINANCIERA DE LA EMPRESA'!H21</f>
        <v>0</v>
      </c>
      <c r="E12" s="4"/>
      <c r="F12" s="4"/>
      <c r="G12" s="4"/>
      <c r="H12" s="4"/>
      <c r="I12" s="18"/>
      <c r="J12" s="4"/>
      <c r="K12" s="4"/>
      <c r="L12" s="4"/>
      <c r="M12" s="4"/>
    </row>
    <row r="13" spans="1:14" ht="13.5" thickBot="1">
      <c r="A13" s="128"/>
      <c r="B13" s="7"/>
      <c r="F13" s="99" t="s">
        <v>33</v>
      </c>
      <c r="G13" s="6">
        <f>+D4</f>
        <v>0</v>
      </c>
      <c r="H13" s="4"/>
      <c r="I13" s="4" t="s">
        <v>5</v>
      </c>
      <c r="J13" s="4"/>
      <c r="K13" s="4"/>
      <c r="L13" s="117" t="s">
        <v>14</v>
      </c>
      <c r="M13" s="49"/>
      <c r="N13" s="4"/>
    </row>
    <row r="14" spans="1:14" ht="13.5" thickBot="1">
      <c r="A14" s="4"/>
      <c r="F14" s="4"/>
      <c r="G14" s="4"/>
      <c r="I14" s="4"/>
      <c r="J14" s="4"/>
      <c r="K14" s="4"/>
      <c r="L14" s="133"/>
      <c r="M14" s="50" t="e">
        <f>+J8*J16</f>
        <v>#DIV/0!</v>
      </c>
      <c r="N14" s="4"/>
    </row>
    <row r="15" spans="1:14" ht="13.5" thickBot="1">
      <c r="A15" s="4"/>
      <c r="B15" s="4"/>
      <c r="H15" s="4"/>
      <c r="I15" s="119" t="s">
        <v>15</v>
      </c>
      <c r="J15" s="8"/>
      <c r="K15" s="4"/>
      <c r="L15" s="118"/>
      <c r="M15" s="51"/>
      <c r="N15" s="4"/>
    </row>
    <row r="16" spans="3:13" ht="12.75">
      <c r="C16" s="4"/>
      <c r="D16" s="4"/>
      <c r="F16" s="1" t="s">
        <v>3</v>
      </c>
      <c r="H16" s="4"/>
      <c r="I16" s="120"/>
      <c r="J16" s="27" t="e">
        <f>+G13/G19</f>
        <v>#DIV/0!</v>
      </c>
      <c r="K16" s="4"/>
      <c r="L16" s="4"/>
      <c r="M16" s="4"/>
    </row>
    <row r="17" spans="8:11" ht="13.5" thickBot="1">
      <c r="H17" s="4"/>
      <c r="I17" s="121"/>
      <c r="J17" s="9"/>
      <c r="K17" s="4"/>
    </row>
    <row r="18" spans="1:16" ht="15.75" customHeight="1" thickBot="1">
      <c r="A18" s="134" t="s">
        <v>16</v>
      </c>
      <c r="B18" s="4"/>
      <c r="C18" s="22" t="s">
        <v>17</v>
      </c>
      <c r="D18" s="23">
        <f>+'INFO FINANCIERA DE LA EMPRESA'!B15</f>
        <v>0</v>
      </c>
      <c r="E18" s="4"/>
      <c r="F18" s="4"/>
      <c r="G18" s="4"/>
      <c r="I18" s="4"/>
      <c r="J18" s="4"/>
      <c r="O18" s="4"/>
      <c r="P18" s="4"/>
    </row>
    <row r="19" spans="1:17" ht="15.75" customHeight="1" thickBot="1">
      <c r="A19" s="135"/>
      <c r="B19" s="4"/>
      <c r="C19" s="4" t="s">
        <v>6</v>
      </c>
      <c r="D19" s="4"/>
      <c r="E19" s="4"/>
      <c r="F19" s="5" t="s">
        <v>18</v>
      </c>
      <c r="G19" s="6">
        <f>+D18+D20</f>
        <v>0</v>
      </c>
      <c r="H19" s="4"/>
      <c r="N19" s="4"/>
      <c r="O19" s="52"/>
      <c r="P19" s="49"/>
      <c r="Q19" s="4"/>
    </row>
    <row r="20" spans="1:18" ht="13.5" thickBot="1">
      <c r="A20" s="136"/>
      <c r="B20" s="4"/>
      <c r="C20" s="5" t="s">
        <v>19</v>
      </c>
      <c r="D20" s="6">
        <f>+'INFO FINANCIERA DE LA EMPRESA'!B16</f>
        <v>0</v>
      </c>
      <c r="E20" s="4"/>
      <c r="F20" s="4"/>
      <c r="G20" s="4"/>
      <c r="L20" s="1" t="s">
        <v>20</v>
      </c>
      <c r="N20" s="4"/>
      <c r="O20" s="53" t="s">
        <v>21</v>
      </c>
      <c r="P20" s="50" t="e">
        <f>+M14*M25</f>
        <v>#DIV/0!</v>
      </c>
      <c r="Q20" s="10"/>
      <c r="R20" s="4"/>
    </row>
    <row r="21" spans="1:17" ht="13.5" thickBot="1">
      <c r="A21" s="7"/>
      <c r="B21" s="4"/>
      <c r="C21" s="4"/>
      <c r="D21" s="11"/>
      <c r="E21" s="4"/>
      <c r="F21" s="4"/>
      <c r="G21" s="4"/>
      <c r="N21" s="4"/>
      <c r="O21" s="54"/>
      <c r="P21" s="55"/>
      <c r="Q21" s="4"/>
    </row>
    <row r="22" spans="1:16" ht="13.5" thickBot="1">
      <c r="A22" s="134" t="s">
        <v>22</v>
      </c>
      <c r="B22" s="4"/>
      <c r="C22" s="5" t="s">
        <v>23</v>
      </c>
      <c r="D22" s="6">
        <f>+'INFO FINANCIERA DE LA EMPRESA'!B23</f>
        <v>0</v>
      </c>
      <c r="E22" s="4"/>
      <c r="F22" s="4"/>
      <c r="G22" s="4"/>
      <c r="O22" s="4"/>
      <c r="P22" s="4"/>
    </row>
    <row r="23" spans="1:13" ht="13.5" thickBot="1">
      <c r="A23" s="135"/>
      <c r="B23" s="4"/>
      <c r="C23" s="4" t="s">
        <v>24</v>
      </c>
      <c r="D23" s="4"/>
      <c r="E23" s="4"/>
      <c r="F23" s="5" t="s">
        <v>25</v>
      </c>
      <c r="G23" s="6">
        <f>+D22+D24</f>
        <v>0</v>
      </c>
      <c r="H23" s="4"/>
      <c r="I23" s="119" t="s">
        <v>26</v>
      </c>
      <c r="J23" s="124">
        <f>+G23+G25</f>
        <v>0</v>
      </c>
      <c r="L23" s="4"/>
      <c r="M23" s="4"/>
    </row>
    <row r="24" spans="1:14" ht="13.5" thickBot="1">
      <c r="A24" s="136"/>
      <c r="B24" s="4"/>
      <c r="C24" s="5" t="s">
        <v>27</v>
      </c>
      <c r="D24" s="6">
        <f>+'INFO FINANCIERA DE LA EMPRESA'!B24</f>
        <v>0</v>
      </c>
      <c r="E24" s="4"/>
      <c r="F24" s="4" t="s">
        <v>24</v>
      </c>
      <c r="G24" s="4"/>
      <c r="H24" s="4"/>
      <c r="I24" s="121"/>
      <c r="J24" s="125"/>
      <c r="K24" s="4"/>
      <c r="L24" s="4"/>
      <c r="M24" s="4"/>
      <c r="N24" s="4"/>
    </row>
    <row r="25" spans="1:14" ht="16.5" customHeight="1" thickBot="1">
      <c r="A25" s="4"/>
      <c r="B25" s="4"/>
      <c r="C25" s="4"/>
      <c r="D25" s="11"/>
      <c r="E25" s="4"/>
      <c r="F25" s="5" t="s">
        <v>28</v>
      </c>
      <c r="G25" s="24">
        <f>+'INFO FINANCIERA DE LA EMPRESA'!B28</f>
        <v>0</v>
      </c>
      <c r="I25" s="1" t="s">
        <v>3</v>
      </c>
      <c r="K25" s="4"/>
      <c r="L25" s="117" t="s">
        <v>29</v>
      </c>
      <c r="M25" s="122" t="e">
        <f>+J23/J27</f>
        <v>#DIV/0!</v>
      </c>
      <c r="N25" s="4"/>
    </row>
    <row r="26" spans="1:14" ht="13.5" thickBot="1">
      <c r="A26" s="4"/>
      <c r="C26" s="4"/>
      <c r="D26" s="4"/>
      <c r="E26" s="4"/>
      <c r="I26" s="4"/>
      <c r="J26" s="12"/>
      <c r="K26" s="4"/>
      <c r="L26" s="118"/>
      <c r="M26" s="123"/>
      <c r="N26" s="4"/>
    </row>
    <row r="27" spans="1:14" ht="16.5" customHeight="1" thickBot="1">
      <c r="A27" s="25"/>
      <c r="B27" s="4"/>
      <c r="C27" s="4"/>
      <c r="D27" s="11"/>
      <c r="E27" s="4"/>
      <c r="F27" s="4"/>
      <c r="G27" s="4"/>
      <c r="I27" s="5" t="s">
        <v>28</v>
      </c>
      <c r="J27" s="24">
        <f>+G25</f>
        <v>0</v>
      </c>
      <c r="K27" s="4"/>
      <c r="L27" s="4"/>
      <c r="M27" s="12"/>
      <c r="N27" s="4"/>
    </row>
    <row r="28" spans="1:14" ht="15" customHeight="1">
      <c r="A28" s="25"/>
      <c r="B28" s="4"/>
      <c r="C28" s="4"/>
      <c r="D28" s="4"/>
      <c r="E28" s="4"/>
      <c r="F28" s="4"/>
      <c r="G28" s="10"/>
      <c r="I28" s="4"/>
      <c r="J28" s="4"/>
      <c r="K28" s="4"/>
      <c r="L28" s="4"/>
      <c r="M28" s="12"/>
      <c r="N28" s="4"/>
    </row>
    <row r="29" spans="1:14" ht="15" customHeight="1">
      <c r="A29" s="25"/>
      <c r="B29" s="4"/>
      <c r="C29" s="4"/>
      <c r="D29" s="11"/>
      <c r="F29" s="4"/>
      <c r="G29" s="4"/>
      <c r="J29" s="28"/>
      <c r="K29" s="4"/>
      <c r="L29" s="4"/>
      <c r="M29" s="12"/>
      <c r="N29" s="4"/>
    </row>
    <row r="30" spans="1:14" ht="12.75">
      <c r="A30" s="4"/>
      <c r="D30" s="13"/>
      <c r="E30" s="4"/>
      <c r="F30" s="4"/>
      <c r="G30" s="11"/>
      <c r="H30" s="4"/>
      <c r="K30" s="4"/>
      <c r="L30" s="4"/>
      <c r="M30" s="4"/>
      <c r="N30" s="4"/>
    </row>
    <row r="31" spans="1:2" ht="12.75" hidden="1">
      <c r="A31" s="2" t="s">
        <v>7</v>
      </c>
      <c r="B31" s="2"/>
    </row>
    <row r="32" spans="1:2" ht="12.75" hidden="1">
      <c r="A32" s="3" t="s">
        <v>8</v>
      </c>
      <c r="B32" s="3"/>
    </row>
    <row r="33" spans="1:2" ht="12.75" hidden="1">
      <c r="A33" s="3" t="s">
        <v>9</v>
      </c>
      <c r="B33" s="3"/>
    </row>
    <row r="34" spans="1:2" ht="12.75" hidden="1">
      <c r="A34" s="3"/>
      <c r="B34" s="3"/>
    </row>
    <row r="35" spans="1:2" ht="12.75" hidden="1">
      <c r="A35" s="2" t="s">
        <v>0</v>
      </c>
      <c r="B35" s="2"/>
    </row>
    <row r="36" ht="12.75" hidden="1"/>
    <row r="37" spans="3:4" ht="12.75">
      <c r="C37" s="4"/>
      <c r="D37" s="4"/>
    </row>
  </sheetData>
  <sheetProtection/>
  <mergeCells count="12">
    <mergeCell ref="A4:A13"/>
    <mergeCell ref="F5:F6"/>
    <mergeCell ref="G5:G6"/>
    <mergeCell ref="L13:L15"/>
    <mergeCell ref="A18:A20"/>
    <mergeCell ref="A22:A24"/>
    <mergeCell ref="L25:L26"/>
    <mergeCell ref="I7:I9"/>
    <mergeCell ref="M25:M26"/>
    <mergeCell ref="I23:I24"/>
    <mergeCell ref="J23:J24"/>
    <mergeCell ref="I15:I17"/>
  </mergeCells>
  <printOptions/>
  <pageMargins left="0" right="0" top="0" bottom="0" header="0" footer="0"/>
  <pageSetup horizontalDpi="600" verticalDpi="600" orientation="landscape" paperSize="9" scale="6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="83" zoomScaleNormal="83" zoomScalePageLayoutView="0" workbookViewId="0" topLeftCell="A1">
      <selection activeCell="D8" sqref="D8"/>
    </sheetView>
  </sheetViews>
  <sheetFormatPr defaultColWidth="11.421875" defaultRowHeight="15"/>
  <cols>
    <col min="1" max="1" width="20.421875" style="1" customWidth="1"/>
    <col min="2" max="2" width="6.421875" style="1" customWidth="1"/>
    <col min="3" max="3" width="31.8515625" style="1" customWidth="1"/>
    <col min="4" max="4" width="11.421875" style="1" customWidth="1"/>
    <col min="5" max="5" width="10.421875" style="1" customWidth="1"/>
    <col min="6" max="6" width="23.140625" style="1" customWidth="1"/>
    <col min="7" max="7" width="12.421875" style="1" bestFit="1" customWidth="1"/>
    <col min="8" max="8" width="9.7109375" style="1" customWidth="1"/>
    <col min="9" max="9" width="16.421875" style="1" customWidth="1"/>
    <col min="10" max="11" width="10.7109375" style="1" customWidth="1"/>
    <col min="12" max="12" width="17.421875" style="1" customWidth="1"/>
    <col min="13" max="13" width="10.140625" style="1" customWidth="1"/>
    <col min="14" max="14" width="9.421875" style="1" customWidth="1"/>
    <col min="15" max="15" width="6.421875" style="1" customWidth="1"/>
    <col min="16" max="16" width="12.28125" style="1" customWidth="1"/>
    <col min="17" max="16384" width="11.421875" style="1" customWidth="1"/>
  </cols>
  <sheetData>
    <row r="1" spans="1:2" s="14" customFormat="1" ht="12.75">
      <c r="A1" s="3"/>
      <c r="B1" s="3"/>
    </row>
    <row r="2" spans="1:2" s="14" customFormat="1" ht="12.75">
      <c r="A2" s="3"/>
      <c r="B2" s="3"/>
    </row>
    <row r="3" spans="1:2" ht="12.75">
      <c r="A3" s="3"/>
      <c r="B3" s="3"/>
    </row>
    <row r="4" spans="1:2" ht="12.75">
      <c r="A4" s="2" t="s">
        <v>0</v>
      </c>
      <c r="B4" s="2"/>
    </row>
    <row r="6" spans="1:16" ht="12.75">
      <c r="A6" s="98" t="str">
        <f>+'INFO FINANCIERA DE LA EMPRESA'!I9</f>
        <v>Ejercicio 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3:4" ht="13.5" thickBot="1">
      <c r="C7" s="4"/>
      <c r="D7" s="4"/>
    </row>
    <row r="8" spans="1:5" ht="13.5" thickBot="1">
      <c r="A8" s="126" t="s">
        <v>10</v>
      </c>
      <c r="B8" s="4"/>
      <c r="C8" s="99" t="s">
        <v>33</v>
      </c>
      <c r="D8" s="6">
        <f>+'INFO FINANCIERA DE LA EMPRESA'!I10</f>
        <v>0</v>
      </c>
      <c r="E8" s="4"/>
    </row>
    <row r="9" spans="1:7" ht="13.5" thickBot="1">
      <c r="A9" s="127"/>
      <c r="C9" s="4" t="s">
        <v>1</v>
      </c>
      <c r="D9" s="4"/>
      <c r="F9" s="129" t="s">
        <v>11</v>
      </c>
      <c r="G9" s="131">
        <f>+D8+D10+D12+D14+D16</f>
        <v>0</v>
      </c>
    </row>
    <row r="10" spans="1:10" ht="13.5" thickBot="1">
      <c r="A10" s="127"/>
      <c r="B10" s="7"/>
      <c r="C10" s="5" t="s">
        <v>2</v>
      </c>
      <c r="D10" s="6">
        <f>+'INFO FINANCIERA DE LA EMPRESA'!I12</f>
        <v>0</v>
      </c>
      <c r="E10" s="4"/>
      <c r="F10" s="130"/>
      <c r="G10" s="132"/>
      <c r="H10" s="4"/>
      <c r="I10" s="4"/>
      <c r="J10" s="4"/>
    </row>
    <row r="11" spans="1:11" ht="16.5" customHeight="1" thickBot="1">
      <c r="A11" s="127"/>
      <c r="B11" s="7"/>
      <c r="C11" s="4" t="s">
        <v>1</v>
      </c>
      <c r="D11" s="4"/>
      <c r="F11" s="4"/>
      <c r="G11" s="4"/>
      <c r="H11" s="4"/>
      <c r="I11" s="119" t="s">
        <v>12</v>
      </c>
      <c r="J11" s="8"/>
      <c r="K11" s="4"/>
    </row>
    <row r="12" spans="1:11" ht="13.5" thickBot="1">
      <c r="A12" s="127"/>
      <c r="B12" s="7"/>
      <c r="C12" s="5" t="s">
        <v>70</v>
      </c>
      <c r="D12" s="6">
        <f>+'INFO FINANCIERA DE LA EMPRESA'!I14+'INFO FINANCIERA DE LA EMPRESA'!I15+'INFO FINANCIERA DE LA EMPRESA'!I16+'INFO FINANCIERA DE LA EMPRESA'!I17</f>
        <v>0</v>
      </c>
      <c r="E12" s="4"/>
      <c r="F12" s="1" t="s">
        <v>3</v>
      </c>
      <c r="H12" s="4"/>
      <c r="I12" s="120"/>
      <c r="J12" s="16" t="e">
        <f>+G9/G17</f>
        <v>#DIV/0!</v>
      </c>
      <c r="K12" s="4"/>
    </row>
    <row r="13" spans="1:11" ht="13.5" thickBot="1">
      <c r="A13" s="127"/>
      <c r="B13" s="7"/>
      <c r="C13" s="4" t="s">
        <v>1</v>
      </c>
      <c r="D13" s="4"/>
      <c r="H13" s="4"/>
      <c r="I13" s="121"/>
      <c r="J13" s="17"/>
      <c r="K13" s="4"/>
    </row>
    <row r="14" spans="1:11" ht="13.5" thickBot="1">
      <c r="A14" s="127"/>
      <c r="B14" s="7"/>
      <c r="C14" s="5" t="s">
        <v>13</v>
      </c>
      <c r="D14" s="6">
        <f>+'INFO FINANCIERA DE LA EMPRESA'!I19</f>
        <v>0</v>
      </c>
      <c r="E14" s="4"/>
      <c r="H14" s="4"/>
      <c r="I14" s="18"/>
      <c r="J14" s="19"/>
      <c r="K14" s="4"/>
    </row>
    <row r="15" spans="1:11" ht="13.5" thickBot="1">
      <c r="A15" s="127"/>
      <c r="B15" s="7"/>
      <c r="C15" s="20" t="s">
        <v>1</v>
      </c>
      <c r="H15" s="4"/>
      <c r="I15" s="18"/>
      <c r="J15" s="19"/>
      <c r="K15" s="4"/>
    </row>
    <row r="16" spans="1:13" ht="13.5" thickBot="1">
      <c r="A16" s="127"/>
      <c r="B16" s="7"/>
      <c r="C16" s="5" t="s">
        <v>4</v>
      </c>
      <c r="D16" s="6">
        <f>+'INFO FINANCIERA DE LA EMPRESA'!I21</f>
        <v>0</v>
      </c>
      <c r="E16" s="4"/>
      <c r="F16" s="4"/>
      <c r="G16" s="4"/>
      <c r="H16" s="4"/>
      <c r="I16" s="18"/>
      <c r="J16" s="4"/>
      <c r="K16" s="4"/>
      <c r="L16" s="4"/>
      <c r="M16" s="4"/>
    </row>
    <row r="17" spans="1:14" ht="13.5" thickBot="1">
      <c r="A17" s="128"/>
      <c r="B17" s="7"/>
      <c r="F17" s="99" t="s">
        <v>33</v>
      </c>
      <c r="G17" s="6">
        <f>+D8</f>
        <v>0</v>
      </c>
      <c r="H17" s="4"/>
      <c r="I17" s="4" t="s">
        <v>5</v>
      </c>
      <c r="J17" s="4"/>
      <c r="K17" s="4"/>
      <c r="L17" s="117" t="s">
        <v>14</v>
      </c>
      <c r="M17" s="49"/>
      <c r="N17" s="4"/>
    </row>
    <row r="18" spans="1:14" ht="13.5" thickBot="1">
      <c r="A18" s="4"/>
      <c r="F18" s="4"/>
      <c r="G18" s="4"/>
      <c r="I18" s="4"/>
      <c r="J18" s="4"/>
      <c r="K18" s="4"/>
      <c r="L18" s="133"/>
      <c r="M18" s="50" t="e">
        <f>+J12*J20</f>
        <v>#DIV/0!</v>
      </c>
      <c r="N18" s="4"/>
    </row>
    <row r="19" spans="1:14" ht="13.5" thickBot="1">
      <c r="A19" s="4"/>
      <c r="B19" s="4"/>
      <c r="H19" s="4"/>
      <c r="I19" s="129" t="s">
        <v>15</v>
      </c>
      <c r="J19" s="8"/>
      <c r="K19" s="4"/>
      <c r="L19" s="118"/>
      <c r="M19" s="51"/>
      <c r="N19" s="4"/>
    </row>
    <row r="20" spans="3:13" ht="12.75">
      <c r="C20" s="4"/>
      <c r="D20" s="4"/>
      <c r="F20" s="1" t="s">
        <v>3</v>
      </c>
      <c r="H20" s="4"/>
      <c r="I20" s="138"/>
      <c r="J20" s="21" t="e">
        <f>+G17/G23</f>
        <v>#DIV/0!</v>
      </c>
      <c r="K20" s="4"/>
      <c r="L20" s="4"/>
      <c r="M20" s="4"/>
    </row>
    <row r="21" spans="8:11" ht="13.5" thickBot="1">
      <c r="H21" s="4"/>
      <c r="I21" s="130"/>
      <c r="J21" s="9"/>
      <c r="K21" s="4"/>
    </row>
    <row r="22" spans="1:16" ht="15.75" customHeight="1" thickBot="1">
      <c r="A22" s="134" t="s">
        <v>16</v>
      </c>
      <c r="B22" s="4"/>
      <c r="C22" s="22" t="s">
        <v>17</v>
      </c>
      <c r="D22" s="23">
        <f>+'INFO FINANCIERA DE LA EMPRESA'!C15</f>
        <v>0</v>
      </c>
      <c r="E22" s="4"/>
      <c r="F22" s="4"/>
      <c r="G22" s="4"/>
      <c r="I22" s="4"/>
      <c r="J22" s="4"/>
      <c r="O22" s="4"/>
      <c r="P22" s="4"/>
    </row>
    <row r="23" spans="1:17" ht="15.75" customHeight="1" thickBot="1">
      <c r="A23" s="135"/>
      <c r="B23" s="4"/>
      <c r="C23" s="4" t="s">
        <v>6</v>
      </c>
      <c r="D23" s="4"/>
      <c r="E23" s="4"/>
      <c r="F23" s="5" t="s">
        <v>18</v>
      </c>
      <c r="G23" s="6">
        <f>+D22+D24</f>
        <v>0</v>
      </c>
      <c r="H23" s="4"/>
      <c r="N23" s="4"/>
      <c r="O23" s="52"/>
      <c r="P23" s="49"/>
      <c r="Q23" s="4"/>
    </row>
    <row r="24" spans="1:18" ht="13.5" thickBot="1">
      <c r="A24" s="136"/>
      <c r="B24" s="4"/>
      <c r="C24" s="5" t="s">
        <v>19</v>
      </c>
      <c r="D24" s="6">
        <f>+'INFO FINANCIERA DE LA EMPRESA'!C16</f>
        <v>0</v>
      </c>
      <c r="E24" s="4"/>
      <c r="F24" s="4"/>
      <c r="G24" s="4"/>
      <c r="L24" s="1" t="s">
        <v>5</v>
      </c>
      <c r="N24" s="4"/>
      <c r="O24" s="53" t="s">
        <v>21</v>
      </c>
      <c r="P24" s="50" t="e">
        <f>+M18*M29</f>
        <v>#DIV/0!</v>
      </c>
      <c r="Q24" s="10"/>
      <c r="R24" s="4"/>
    </row>
    <row r="25" spans="1:17" ht="13.5" thickBot="1">
      <c r="A25" s="7"/>
      <c r="B25" s="4"/>
      <c r="C25" s="4"/>
      <c r="D25" s="11"/>
      <c r="E25" s="4"/>
      <c r="F25" s="4"/>
      <c r="G25" s="4"/>
      <c r="N25" s="4"/>
      <c r="O25" s="54"/>
      <c r="P25" s="55"/>
      <c r="Q25" s="4"/>
    </row>
    <row r="26" spans="1:16" ht="13.5" thickBot="1">
      <c r="A26" s="134" t="s">
        <v>22</v>
      </c>
      <c r="B26" s="4"/>
      <c r="C26" s="5" t="s">
        <v>23</v>
      </c>
      <c r="D26" s="6">
        <f>+'INFO FINANCIERA DE LA EMPRESA'!C23</f>
        <v>0</v>
      </c>
      <c r="E26" s="4"/>
      <c r="F26" s="4"/>
      <c r="G26" s="4"/>
      <c r="O26" s="4"/>
      <c r="P26" s="4"/>
    </row>
    <row r="27" spans="1:13" ht="13.5" thickBot="1">
      <c r="A27" s="135"/>
      <c r="B27" s="4"/>
      <c r="C27" s="4" t="s">
        <v>24</v>
      </c>
      <c r="D27" s="4"/>
      <c r="E27" s="4"/>
      <c r="F27" s="5" t="s">
        <v>25</v>
      </c>
      <c r="G27" s="6">
        <f>+D26+D28</f>
        <v>0</v>
      </c>
      <c r="H27" s="4"/>
      <c r="I27" s="119" t="s">
        <v>26</v>
      </c>
      <c r="J27" s="124">
        <f>+G27+G29</f>
        <v>0</v>
      </c>
      <c r="L27" s="4"/>
      <c r="M27" s="4"/>
    </row>
    <row r="28" spans="1:14" ht="13.5" thickBot="1">
      <c r="A28" s="136"/>
      <c r="B28" s="4"/>
      <c r="C28" s="5" t="s">
        <v>27</v>
      </c>
      <c r="D28" s="6">
        <f>+'INFO FINANCIERA DE LA EMPRESA'!D24</f>
        <v>0</v>
      </c>
      <c r="E28" s="4"/>
      <c r="F28" s="4" t="s">
        <v>24</v>
      </c>
      <c r="G28" s="4"/>
      <c r="H28" s="4"/>
      <c r="I28" s="121"/>
      <c r="J28" s="125"/>
      <c r="K28" s="4"/>
      <c r="L28" s="4"/>
      <c r="M28" s="4"/>
      <c r="N28" s="4"/>
    </row>
    <row r="29" spans="1:14" ht="16.5" customHeight="1" thickBot="1">
      <c r="A29" s="4"/>
      <c r="B29" s="4"/>
      <c r="C29" s="4"/>
      <c r="D29" s="11"/>
      <c r="E29" s="4"/>
      <c r="F29" s="5" t="s">
        <v>28</v>
      </c>
      <c r="G29" s="24">
        <f>+'INFO FINANCIERA DE LA EMPRESA'!C28</f>
        <v>0</v>
      </c>
      <c r="I29" s="1" t="s">
        <v>3</v>
      </c>
      <c r="K29" s="4"/>
      <c r="L29" s="117" t="s">
        <v>29</v>
      </c>
      <c r="M29" s="137" t="e">
        <f>+J27/J31</f>
        <v>#DIV/0!</v>
      </c>
      <c r="N29" s="4"/>
    </row>
    <row r="30" spans="1:14" ht="13.5" thickBot="1">
      <c r="A30" s="4"/>
      <c r="C30" s="4"/>
      <c r="D30" s="4"/>
      <c r="E30" s="4"/>
      <c r="I30" s="4"/>
      <c r="J30" s="12"/>
      <c r="K30" s="4"/>
      <c r="L30" s="118"/>
      <c r="M30" s="123"/>
      <c r="N30" s="4"/>
    </row>
    <row r="31" spans="1:14" ht="16.5" customHeight="1" thickBot="1">
      <c r="A31" s="25"/>
      <c r="B31" s="4"/>
      <c r="C31" s="4"/>
      <c r="D31" s="11"/>
      <c r="E31" s="4"/>
      <c r="F31" s="4"/>
      <c r="G31" s="4"/>
      <c r="I31" s="5" t="s">
        <v>28</v>
      </c>
      <c r="J31" s="24">
        <f>+G29</f>
        <v>0</v>
      </c>
      <c r="K31" s="4"/>
      <c r="L31" s="4"/>
      <c r="M31" s="12"/>
      <c r="N31" s="4"/>
    </row>
    <row r="32" spans="1:14" ht="15" customHeight="1">
      <c r="A32" s="25"/>
      <c r="B32" s="4"/>
      <c r="C32" s="4"/>
      <c r="D32" s="4"/>
      <c r="E32" s="4"/>
      <c r="F32" s="4"/>
      <c r="G32" s="10"/>
      <c r="I32" s="4"/>
      <c r="J32" s="4"/>
      <c r="K32" s="4"/>
      <c r="L32" s="4"/>
      <c r="M32" s="12"/>
      <c r="N32" s="4"/>
    </row>
    <row r="33" spans="1:14" ht="15" customHeight="1">
      <c r="A33" s="25"/>
      <c r="B33" s="4"/>
      <c r="C33" s="4"/>
      <c r="D33" s="11"/>
      <c r="F33" s="4"/>
      <c r="G33" s="4"/>
      <c r="K33" s="4"/>
      <c r="L33" s="4"/>
      <c r="M33" s="12"/>
      <c r="N33" s="4"/>
    </row>
    <row r="34" spans="1:14" ht="12.75">
      <c r="A34" s="4"/>
      <c r="D34" s="13"/>
      <c r="E34" s="4"/>
      <c r="F34" s="4"/>
      <c r="G34" s="11"/>
      <c r="H34" s="4"/>
      <c r="K34" s="4"/>
      <c r="L34" s="4"/>
      <c r="M34" s="4"/>
      <c r="N34" s="4"/>
    </row>
    <row r="35" spans="1:2" ht="12.75" hidden="1">
      <c r="A35" s="2" t="s">
        <v>7</v>
      </c>
      <c r="B35" s="2"/>
    </row>
    <row r="36" spans="1:2" ht="12.75" hidden="1">
      <c r="A36" s="3" t="s">
        <v>8</v>
      </c>
      <c r="B36" s="3"/>
    </row>
    <row r="37" spans="1:2" ht="12.75" hidden="1">
      <c r="A37" s="3" t="s">
        <v>9</v>
      </c>
      <c r="B37" s="3"/>
    </row>
    <row r="38" spans="1:2" ht="12.75" hidden="1">
      <c r="A38" s="3"/>
      <c r="B38" s="3"/>
    </row>
    <row r="39" spans="1:2" ht="12.75" hidden="1">
      <c r="A39" s="2" t="s">
        <v>0</v>
      </c>
      <c r="B39" s="2"/>
    </row>
    <row r="40" ht="12.75" hidden="1"/>
    <row r="41" spans="3:4" ht="12.75">
      <c r="C41" s="4"/>
      <c r="D41" s="4"/>
    </row>
  </sheetData>
  <sheetProtection/>
  <mergeCells count="12">
    <mergeCell ref="G9:G10"/>
    <mergeCell ref="I11:I13"/>
    <mergeCell ref="A26:A28"/>
    <mergeCell ref="I27:I28"/>
    <mergeCell ref="J27:J28"/>
    <mergeCell ref="L29:L30"/>
    <mergeCell ref="M29:M30"/>
    <mergeCell ref="L17:L19"/>
    <mergeCell ref="A22:A24"/>
    <mergeCell ref="I19:I21"/>
    <mergeCell ref="A8:A17"/>
    <mergeCell ref="F9:F10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1"/>
  <sheetViews>
    <sheetView zoomScale="83" zoomScaleNormal="83" zoomScalePageLayoutView="0" workbookViewId="0" topLeftCell="A7">
      <selection activeCell="G29" sqref="G29"/>
    </sheetView>
  </sheetViews>
  <sheetFormatPr defaultColWidth="11.421875" defaultRowHeight="15"/>
  <cols>
    <col min="1" max="1" width="20.421875" style="1" customWidth="1"/>
    <col min="2" max="2" width="6.421875" style="1" customWidth="1"/>
    <col min="3" max="3" width="31.8515625" style="1" customWidth="1"/>
    <col min="4" max="4" width="11.421875" style="1" customWidth="1"/>
    <col min="5" max="5" width="10.421875" style="1" customWidth="1"/>
    <col min="6" max="6" width="23.140625" style="1" customWidth="1"/>
    <col min="7" max="7" width="12.421875" style="1" bestFit="1" customWidth="1"/>
    <col min="8" max="8" width="9.7109375" style="1" customWidth="1"/>
    <col min="9" max="9" width="16.421875" style="1" customWidth="1"/>
    <col min="10" max="11" width="10.7109375" style="1" customWidth="1"/>
    <col min="12" max="12" width="17.421875" style="1" customWidth="1"/>
    <col min="13" max="13" width="10.140625" style="1" customWidth="1"/>
    <col min="14" max="14" width="9.421875" style="1" customWidth="1"/>
    <col min="15" max="15" width="6.421875" style="1" customWidth="1"/>
    <col min="16" max="16" width="12.28125" style="1" customWidth="1"/>
    <col min="17" max="16384" width="11.421875" style="1" customWidth="1"/>
  </cols>
  <sheetData>
    <row r="1" spans="1:2" s="14" customFormat="1" ht="12.75">
      <c r="A1" s="3"/>
      <c r="B1" s="3"/>
    </row>
    <row r="2" spans="1:2" s="14" customFormat="1" ht="12.75">
      <c r="A2" s="3"/>
      <c r="B2" s="3"/>
    </row>
    <row r="3" spans="1:2" ht="12.75">
      <c r="A3" s="3"/>
      <c r="B3" s="3"/>
    </row>
    <row r="4" spans="1:2" ht="12.75">
      <c r="A4" s="2"/>
      <c r="B4" s="2"/>
    </row>
    <row r="6" spans="1:16" ht="12.75">
      <c r="A6" s="98" t="str">
        <f>+'INFO FINANCIERA DE LA EMPRESA'!J9</f>
        <v>Ejercicio 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3:4" ht="13.5" thickBot="1">
      <c r="C7" s="4"/>
      <c r="D7" s="4"/>
    </row>
    <row r="8" spans="1:5" ht="13.5" thickBot="1">
      <c r="A8" s="126" t="s">
        <v>10</v>
      </c>
      <c r="B8" s="4"/>
      <c r="C8" s="99" t="s">
        <v>33</v>
      </c>
      <c r="D8" s="6">
        <f>+'INFO FINANCIERA DE LA EMPRESA'!J10</f>
        <v>0</v>
      </c>
      <c r="E8" s="4"/>
    </row>
    <row r="9" spans="1:7" ht="13.5" thickBot="1">
      <c r="A9" s="127"/>
      <c r="C9" s="4" t="s">
        <v>1</v>
      </c>
      <c r="D9" s="4"/>
      <c r="F9" s="129" t="s">
        <v>11</v>
      </c>
      <c r="G9" s="131">
        <f>+D8+D10+D12+D14+D16</f>
        <v>0</v>
      </c>
    </row>
    <row r="10" spans="1:10" ht="13.5" thickBot="1">
      <c r="A10" s="127"/>
      <c r="B10" s="7"/>
      <c r="C10" s="5" t="s">
        <v>2</v>
      </c>
      <c r="D10" s="6">
        <f>+'INFO FINANCIERA DE LA EMPRESA'!J12</f>
        <v>0</v>
      </c>
      <c r="E10" s="4"/>
      <c r="F10" s="130"/>
      <c r="G10" s="132"/>
      <c r="H10" s="4"/>
      <c r="I10" s="4"/>
      <c r="J10" s="4"/>
    </row>
    <row r="11" spans="1:11" ht="16.5" customHeight="1" thickBot="1">
      <c r="A11" s="127"/>
      <c r="B11" s="7"/>
      <c r="C11" s="4" t="s">
        <v>1</v>
      </c>
      <c r="D11" s="4"/>
      <c r="F11" s="4"/>
      <c r="G11" s="4"/>
      <c r="H11" s="4"/>
      <c r="I11" s="119" t="s">
        <v>12</v>
      </c>
      <c r="J11" s="8"/>
      <c r="K11" s="4"/>
    </row>
    <row r="12" spans="1:11" ht="13.5" thickBot="1">
      <c r="A12" s="127"/>
      <c r="B12" s="7"/>
      <c r="C12" s="5" t="s">
        <v>70</v>
      </c>
      <c r="D12" s="6">
        <f>+'INFO FINANCIERA DE LA EMPRESA'!J14+'INFO FINANCIERA DE LA EMPRESA'!J15+'INFO FINANCIERA DE LA EMPRESA'!J16+'INFO FINANCIERA DE LA EMPRESA'!J17</f>
        <v>0</v>
      </c>
      <c r="E12" s="4"/>
      <c r="F12" s="1" t="s">
        <v>3</v>
      </c>
      <c r="H12" s="4"/>
      <c r="I12" s="120"/>
      <c r="J12" s="16" t="e">
        <f>+G9/G17</f>
        <v>#DIV/0!</v>
      </c>
      <c r="K12" s="4"/>
    </row>
    <row r="13" spans="1:11" ht="13.5" thickBot="1">
      <c r="A13" s="127"/>
      <c r="B13" s="7"/>
      <c r="C13" s="4" t="s">
        <v>1</v>
      </c>
      <c r="D13" s="4"/>
      <c r="H13" s="4"/>
      <c r="I13" s="121"/>
      <c r="J13" s="17"/>
      <c r="K13" s="4"/>
    </row>
    <row r="14" spans="1:11" ht="13.5" thickBot="1">
      <c r="A14" s="127"/>
      <c r="B14" s="7"/>
      <c r="C14" s="5" t="s">
        <v>13</v>
      </c>
      <c r="D14" s="6">
        <f>+'INFO FINANCIERA DE LA EMPRESA'!J19</f>
        <v>0</v>
      </c>
      <c r="E14" s="4"/>
      <c r="H14" s="4"/>
      <c r="I14" s="18"/>
      <c r="J14" s="19"/>
      <c r="K14" s="4"/>
    </row>
    <row r="15" spans="1:11" ht="13.5" thickBot="1">
      <c r="A15" s="127"/>
      <c r="B15" s="7"/>
      <c r="C15" s="20" t="s">
        <v>1</v>
      </c>
      <c r="H15" s="4"/>
      <c r="I15" s="18"/>
      <c r="J15" s="19"/>
      <c r="K15" s="4"/>
    </row>
    <row r="16" spans="1:13" ht="13.5" thickBot="1">
      <c r="A16" s="127"/>
      <c r="B16" s="7"/>
      <c r="C16" s="5" t="s">
        <v>4</v>
      </c>
      <c r="D16" s="6">
        <f>+'INFO FINANCIERA DE LA EMPRESA'!J21</f>
        <v>0</v>
      </c>
      <c r="E16" s="4"/>
      <c r="F16" s="4"/>
      <c r="G16" s="4"/>
      <c r="H16" s="4"/>
      <c r="I16" s="18"/>
      <c r="J16" s="4"/>
      <c r="K16" s="4"/>
      <c r="L16" s="4"/>
      <c r="M16" s="4"/>
    </row>
    <row r="17" spans="1:14" ht="13.5" thickBot="1">
      <c r="A17" s="128"/>
      <c r="B17" s="7"/>
      <c r="F17" s="99" t="s">
        <v>33</v>
      </c>
      <c r="G17" s="6">
        <f>+D8</f>
        <v>0</v>
      </c>
      <c r="H17" s="4"/>
      <c r="I17" s="4" t="s">
        <v>5</v>
      </c>
      <c r="J17" s="4"/>
      <c r="K17" s="4"/>
      <c r="L17" s="117" t="s">
        <v>14</v>
      </c>
      <c r="M17" s="49"/>
      <c r="N17" s="4"/>
    </row>
    <row r="18" spans="1:14" ht="13.5" thickBot="1">
      <c r="A18" s="4"/>
      <c r="F18" s="4"/>
      <c r="G18" s="4"/>
      <c r="I18" s="4"/>
      <c r="J18" s="4"/>
      <c r="K18" s="4"/>
      <c r="L18" s="133"/>
      <c r="M18" s="50" t="e">
        <f>+J12*J20</f>
        <v>#DIV/0!</v>
      </c>
      <c r="N18" s="4"/>
    </row>
    <row r="19" spans="1:14" ht="13.5" thickBot="1">
      <c r="A19" s="4"/>
      <c r="B19" s="4"/>
      <c r="H19" s="4"/>
      <c r="I19" s="129" t="s">
        <v>15</v>
      </c>
      <c r="J19" s="8"/>
      <c r="K19" s="4"/>
      <c r="L19" s="118"/>
      <c r="M19" s="51"/>
      <c r="N19" s="4"/>
    </row>
    <row r="20" spans="3:13" ht="12.75">
      <c r="C20" s="4"/>
      <c r="D20" s="4"/>
      <c r="F20" s="1" t="s">
        <v>3</v>
      </c>
      <c r="H20" s="4"/>
      <c r="I20" s="138"/>
      <c r="J20" s="21" t="e">
        <f>+G17/G23</f>
        <v>#DIV/0!</v>
      </c>
      <c r="K20" s="4"/>
      <c r="L20" s="4"/>
      <c r="M20" s="4"/>
    </row>
    <row r="21" spans="8:11" ht="13.5" thickBot="1">
      <c r="H21" s="4"/>
      <c r="I21" s="130"/>
      <c r="J21" s="9"/>
      <c r="K21" s="4"/>
    </row>
    <row r="22" spans="1:16" ht="15.75" customHeight="1" thickBot="1">
      <c r="A22" s="134" t="s">
        <v>16</v>
      </c>
      <c r="B22" s="4"/>
      <c r="C22" s="22" t="s">
        <v>17</v>
      </c>
      <c r="D22" s="23">
        <f>+'INFO FINANCIERA DE LA EMPRESA'!D15</f>
        <v>0</v>
      </c>
      <c r="E22" s="4"/>
      <c r="F22" s="4"/>
      <c r="G22" s="4"/>
      <c r="I22" s="4"/>
      <c r="J22" s="4"/>
      <c r="O22" s="4"/>
      <c r="P22" s="4"/>
    </row>
    <row r="23" spans="1:17" ht="15.75" customHeight="1" thickBot="1">
      <c r="A23" s="135"/>
      <c r="B23" s="4"/>
      <c r="C23" s="4" t="s">
        <v>6</v>
      </c>
      <c r="D23" s="4"/>
      <c r="E23" s="4"/>
      <c r="F23" s="5" t="s">
        <v>18</v>
      </c>
      <c r="G23" s="6">
        <f>+D22+D24</f>
        <v>0</v>
      </c>
      <c r="H23" s="4"/>
      <c r="N23" s="4"/>
      <c r="O23" s="52"/>
      <c r="P23" s="49"/>
      <c r="Q23" s="4"/>
    </row>
    <row r="24" spans="1:18" ht="13.5" thickBot="1">
      <c r="A24" s="136"/>
      <c r="B24" s="4"/>
      <c r="C24" s="5" t="s">
        <v>19</v>
      </c>
      <c r="D24" s="6">
        <f>+'INFO FINANCIERA DE LA EMPRESA'!D16</f>
        <v>0</v>
      </c>
      <c r="E24" s="4"/>
      <c r="F24" s="4"/>
      <c r="G24" s="4"/>
      <c r="L24" s="1" t="s">
        <v>5</v>
      </c>
      <c r="N24" s="4"/>
      <c r="O24" s="53" t="s">
        <v>21</v>
      </c>
      <c r="P24" s="50" t="e">
        <f>+M18*M29</f>
        <v>#DIV/0!</v>
      </c>
      <c r="Q24" s="10"/>
      <c r="R24" s="4"/>
    </row>
    <row r="25" spans="1:17" ht="13.5" thickBot="1">
      <c r="A25" s="7"/>
      <c r="B25" s="4"/>
      <c r="C25" s="4"/>
      <c r="D25" s="11"/>
      <c r="E25" s="4"/>
      <c r="F25" s="4"/>
      <c r="G25" s="4"/>
      <c r="N25" s="4"/>
      <c r="O25" s="54"/>
      <c r="P25" s="55"/>
      <c r="Q25" s="4"/>
    </row>
    <row r="26" spans="1:16" ht="13.5" thickBot="1">
      <c r="A26" s="134" t="s">
        <v>22</v>
      </c>
      <c r="B26" s="4"/>
      <c r="C26" s="5" t="s">
        <v>23</v>
      </c>
      <c r="D26" s="6">
        <f>+'INFO FINANCIERA DE LA EMPRESA'!D23</f>
        <v>0</v>
      </c>
      <c r="E26" s="4"/>
      <c r="F26" s="4"/>
      <c r="G26" s="4"/>
      <c r="O26" s="4"/>
      <c r="P26" s="4"/>
    </row>
    <row r="27" spans="1:13" ht="13.5" thickBot="1">
      <c r="A27" s="135"/>
      <c r="B27" s="4"/>
      <c r="C27" s="4" t="s">
        <v>24</v>
      </c>
      <c r="D27" s="4"/>
      <c r="E27" s="4"/>
      <c r="F27" s="5" t="s">
        <v>25</v>
      </c>
      <c r="G27" s="6">
        <f>+D26+D28</f>
        <v>0</v>
      </c>
      <c r="H27" s="4"/>
      <c r="I27" s="119" t="s">
        <v>26</v>
      </c>
      <c r="J27" s="124">
        <f>+G27+G29</f>
        <v>0</v>
      </c>
      <c r="L27" s="4"/>
      <c r="M27" s="4"/>
    </row>
    <row r="28" spans="1:14" ht="13.5" thickBot="1">
      <c r="A28" s="136"/>
      <c r="B28" s="4"/>
      <c r="C28" s="5" t="s">
        <v>27</v>
      </c>
      <c r="D28" s="6">
        <f>+'INFO FINANCIERA DE LA EMPRESA'!D24</f>
        <v>0</v>
      </c>
      <c r="E28" s="4"/>
      <c r="F28" s="4" t="s">
        <v>24</v>
      </c>
      <c r="G28" s="4"/>
      <c r="H28" s="4"/>
      <c r="I28" s="121"/>
      <c r="J28" s="125"/>
      <c r="K28" s="4"/>
      <c r="L28" s="4"/>
      <c r="M28" s="4"/>
      <c r="N28" s="4"/>
    </row>
    <row r="29" spans="1:14" ht="16.5" customHeight="1" thickBot="1">
      <c r="A29" s="4"/>
      <c r="B29" s="4"/>
      <c r="C29" s="4"/>
      <c r="D29" s="11"/>
      <c r="E29" s="4"/>
      <c r="F29" s="5" t="s">
        <v>28</v>
      </c>
      <c r="G29" s="24">
        <f>+'INFO FINANCIERA DE LA EMPRESA'!D28</f>
        <v>0</v>
      </c>
      <c r="I29" s="1" t="s">
        <v>3</v>
      </c>
      <c r="K29" s="4"/>
      <c r="L29" s="117" t="s">
        <v>29</v>
      </c>
      <c r="M29" s="137" t="e">
        <f>+J27/J31</f>
        <v>#DIV/0!</v>
      </c>
      <c r="N29" s="4"/>
    </row>
    <row r="30" spans="1:14" ht="13.5" thickBot="1">
      <c r="A30" s="4"/>
      <c r="C30" s="4"/>
      <c r="D30" s="4"/>
      <c r="E30" s="4"/>
      <c r="I30" s="4"/>
      <c r="J30" s="12"/>
      <c r="K30" s="4"/>
      <c r="L30" s="118"/>
      <c r="M30" s="123"/>
      <c r="N30" s="4"/>
    </row>
    <row r="31" spans="1:14" ht="16.5" customHeight="1" thickBot="1">
      <c r="A31" s="25"/>
      <c r="B31" s="4"/>
      <c r="C31" s="4"/>
      <c r="D31" s="11"/>
      <c r="E31" s="4"/>
      <c r="F31" s="4"/>
      <c r="G31" s="4"/>
      <c r="I31" s="5" t="s">
        <v>28</v>
      </c>
      <c r="J31" s="24">
        <f>+G29</f>
        <v>0</v>
      </c>
      <c r="K31" s="4"/>
      <c r="L31" s="4"/>
      <c r="M31" s="12"/>
      <c r="N31" s="4"/>
    </row>
    <row r="32" spans="1:14" ht="15" customHeight="1">
      <c r="A32" s="25"/>
      <c r="B32" s="4"/>
      <c r="C32" s="4"/>
      <c r="D32" s="4"/>
      <c r="E32" s="4"/>
      <c r="F32" s="4"/>
      <c r="G32" s="10"/>
      <c r="I32" s="4"/>
      <c r="J32" s="4"/>
      <c r="K32" s="4"/>
      <c r="L32" s="4"/>
      <c r="M32" s="12"/>
      <c r="N32" s="4"/>
    </row>
    <row r="33" spans="1:14" ht="15" customHeight="1">
      <c r="A33" s="25"/>
      <c r="B33" s="4"/>
      <c r="C33" s="4"/>
      <c r="D33" s="11"/>
      <c r="F33" s="4"/>
      <c r="G33" s="4"/>
      <c r="K33" s="4"/>
      <c r="L33" s="4"/>
      <c r="M33" s="12"/>
      <c r="N33" s="4"/>
    </row>
    <row r="34" spans="1:14" ht="12.75">
      <c r="A34" s="4"/>
      <c r="D34" s="13"/>
      <c r="E34" s="4"/>
      <c r="F34" s="4"/>
      <c r="G34" s="11"/>
      <c r="H34" s="4"/>
      <c r="K34" s="4"/>
      <c r="L34" s="4"/>
      <c r="M34" s="4"/>
      <c r="N34" s="4"/>
    </row>
    <row r="35" spans="1:2" ht="12.75" hidden="1">
      <c r="A35" s="2" t="s">
        <v>7</v>
      </c>
      <c r="B35" s="2"/>
    </row>
    <row r="36" spans="1:2" ht="12.75" hidden="1">
      <c r="A36" s="3" t="s">
        <v>8</v>
      </c>
      <c r="B36" s="3"/>
    </row>
    <row r="37" spans="1:2" ht="12.75" hidden="1">
      <c r="A37" s="3" t="s">
        <v>9</v>
      </c>
      <c r="B37" s="3"/>
    </row>
    <row r="38" spans="1:2" ht="12.75" hidden="1">
      <c r="A38" s="3"/>
      <c r="B38" s="3"/>
    </row>
    <row r="39" spans="1:2" ht="12.75" hidden="1">
      <c r="A39" s="2" t="s">
        <v>0</v>
      </c>
      <c r="B39" s="2"/>
    </row>
    <row r="40" ht="12.75" hidden="1"/>
    <row r="41" spans="3:4" ht="12.75">
      <c r="C41" s="4"/>
      <c r="D41" s="4"/>
    </row>
  </sheetData>
  <sheetProtection/>
  <mergeCells count="12">
    <mergeCell ref="J27:J28"/>
    <mergeCell ref="L29:L30"/>
    <mergeCell ref="M29:M30"/>
    <mergeCell ref="A8:A17"/>
    <mergeCell ref="F9:F10"/>
    <mergeCell ref="G9:G10"/>
    <mergeCell ref="I11:I13"/>
    <mergeCell ref="L17:L19"/>
    <mergeCell ref="I19:I21"/>
    <mergeCell ref="A22:A24"/>
    <mergeCell ref="A26:A28"/>
    <mergeCell ref="I27:I28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K39"/>
  <sheetViews>
    <sheetView zoomScalePageLayoutView="0" workbookViewId="0" topLeftCell="A1">
      <selection activeCell="C33" sqref="C33"/>
    </sheetView>
  </sheetViews>
  <sheetFormatPr defaultColWidth="10.8515625" defaultRowHeight="15"/>
  <cols>
    <col min="1" max="1" width="10.8515625" style="44" customWidth="1"/>
    <col min="2" max="2" width="27.00390625" style="44" bestFit="1" customWidth="1"/>
    <col min="3" max="7" width="10.8515625" style="44" customWidth="1"/>
    <col min="8" max="8" width="32.421875" style="44" bestFit="1" customWidth="1"/>
    <col min="9" max="16384" width="10.8515625" style="44" customWidth="1"/>
  </cols>
  <sheetData>
    <row r="6" spans="9:11" ht="12.75">
      <c r="I6" s="139" t="s">
        <v>85</v>
      </c>
      <c r="J6" s="139"/>
      <c r="K6" s="139"/>
    </row>
    <row r="7" spans="2:11" ht="12.75">
      <c r="B7" s="48" t="s">
        <v>69</v>
      </c>
      <c r="C7" s="48" t="str">
        <f>+'INFO FINANCIERA DE LA EMPRESA'!B9</f>
        <v>Ejercicio 1</v>
      </c>
      <c r="D7" s="48" t="str">
        <f>+'INFO FINANCIERA DE LA EMPRESA'!C9</f>
        <v>Ejercicio 2</v>
      </c>
      <c r="E7" s="48" t="str">
        <f>+'INFO FINANCIERA DE LA EMPRESA'!D9</f>
        <v>Ejercicio 3</v>
      </c>
      <c r="I7" s="48" t="str">
        <f>+C7</f>
        <v>Ejercicio 1</v>
      </c>
      <c r="J7" s="48" t="str">
        <f>+D7</f>
        <v>Ejercicio 2</v>
      </c>
      <c r="K7" s="48" t="str">
        <f>+E7</f>
        <v>Ejercicio 3</v>
      </c>
    </row>
    <row r="8" spans="8:11" ht="12.75">
      <c r="H8" s="100" t="s">
        <v>86</v>
      </c>
      <c r="I8" s="100"/>
      <c r="J8" s="100"/>
      <c r="K8" s="100"/>
    </row>
    <row r="9" spans="2:11" ht="12.75">
      <c r="B9" s="57" t="s">
        <v>53</v>
      </c>
      <c r="C9" s="58"/>
      <c r="D9" s="58"/>
      <c r="E9" s="58"/>
      <c r="H9" s="100" t="s">
        <v>87</v>
      </c>
      <c r="I9" s="100"/>
      <c r="J9" s="100"/>
      <c r="K9" s="100"/>
    </row>
    <row r="10" spans="8:11" ht="12.75">
      <c r="H10" s="100" t="s">
        <v>88</v>
      </c>
      <c r="I10" s="100"/>
      <c r="J10" s="100"/>
      <c r="K10" s="100"/>
    </row>
    <row r="11" spans="2:11" ht="12.75">
      <c r="B11" s="56" t="s">
        <v>54</v>
      </c>
      <c r="C11" s="44" t="e">
        <f>+'INFO FINANCIERA DE LA EMPRESA'!B15/'INFO FINANCIERA DE LA EMPRESA'!B23</f>
        <v>#DIV/0!</v>
      </c>
      <c r="D11" s="44" t="e">
        <f>+'INFO FINANCIERA DE LA EMPRESA'!C15/'INFO FINANCIERA DE LA EMPRESA'!C23</f>
        <v>#DIV/0!</v>
      </c>
      <c r="E11" s="44" t="e">
        <f>+'INFO FINANCIERA DE LA EMPRESA'!D15/'INFO FINANCIERA DE LA EMPRESA'!D23</f>
        <v>#DIV/0!</v>
      </c>
      <c r="H11" s="100" t="s">
        <v>89</v>
      </c>
      <c r="I11" s="100"/>
      <c r="J11" s="100"/>
      <c r="K11" s="100"/>
    </row>
    <row r="12" spans="8:11" ht="12.75">
      <c r="H12" s="100" t="s">
        <v>91</v>
      </c>
      <c r="I12" s="102">
        <f>+'INFO FINANCIERA DE LA EMPRESA'!H22-'INFO FINANCIERA DE LA EMPRESA'!H14</f>
        <v>0</v>
      </c>
      <c r="J12" s="102">
        <f>+'INFO FINANCIERA DE LA EMPRESA'!I22-'INFO FINANCIERA DE LA EMPRESA'!I14</f>
        <v>0</v>
      </c>
      <c r="K12" s="102">
        <f>+'INFO FINANCIERA DE LA EMPRESA'!J22-'INFO FINANCIERA DE LA EMPRESA'!J14</f>
        <v>0</v>
      </c>
    </row>
    <row r="13" spans="2:5" ht="12.75">
      <c r="B13" s="56" t="s">
        <v>55</v>
      </c>
      <c r="C13" s="44" t="e">
        <f>+('INFO FINANCIERA DE LA EMPRESA'!B15-'INFO FINANCIERA DE LA EMPRESA'!B13)/'INFO FINANCIERA DE LA EMPRESA'!B23</f>
        <v>#DIV/0!</v>
      </c>
      <c r="D13" s="44" t="e">
        <f>+('INFO FINANCIERA DE LA EMPRESA'!C15-'INFO FINANCIERA DE LA EMPRESA'!C13)/'INFO FINANCIERA DE LA EMPRESA'!C23</f>
        <v>#DIV/0!</v>
      </c>
      <c r="E13" s="44" t="e">
        <f>+('INFO FINANCIERA DE LA EMPRESA'!D15-'INFO FINANCIERA DE LA EMPRESA'!D13)/'INFO FINANCIERA DE LA EMPRESA'!D23</f>
        <v>#DIV/0!</v>
      </c>
    </row>
    <row r="14" spans="8:9" ht="12.75">
      <c r="H14" s="44" t="s">
        <v>90</v>
      </c>
      <c r="I14" s="101" t="e">
        <f>+AVERAGE('INFO FINANCIERA DE LA EMPRESA'!H10:J10)</f>
        <v>#DIV/0!</v>
      </c>
    </row>
    <row r="15" spans="2:5" ht="12.75">
      <c r="B15" s="56" t="s">
        <v>56</v>
      </c>
      <c r="C15" s="44" t="e">
        <f>+('INFO FINANCIERA DE LA EMPRESA'!B11)/'INFO FINANCIERA DE LA EMPRESA'!B23</f>
        <v>#DIV/0!</v>
      </c>
      <c r="D15" s="44" t="e">
        <f>+('INFO FINANCIERA DE LA EMPRESA'!C11)/'INFO FINANCIERA DE LA EMPRESA'!C23</f>
        <v>#DIV/0!</v>
      </c>
      <c r="E15" s="44" t="e">
        <f>+('INFO FINANCIERA DE LA EMPRESA'!D11)/'INFO FINANCIERA DE LA EMPRESA'!D23</f>
        <v>#DIV/0!</v>
      </c>
    </row>
    <row r="17" spans="2:5" ht="12.75">
      <c r="B17" s="57" t="s">
        <v>57</v>
      </c>
      <c r="C17" s="58"/>
      <c r="D17" s="58"/>
      <c r="E17" s="58"/>
    </row>
    <row r="19" spans="2:5" ht="12.75">
      <c r="B19" s="56" t="s">
        <v>58</v>
      </c>
      <c r="C19" s="44" t="e">
        <f>+('INFO FINANCIERA DE LA EMPRESA'!B20+'INFO FINANCIERA DE LA EMPRESA'!B21+'INFO FINANCIERA DE LA EMPRESA'!B22)/'INFO FINANCIERA DE LA EMPRESA'!B17</f>
        <v>#DIV/0!</v>
      </c>
      <c r="D19" s="44" t="e">
        <f>+('INFO FINANCIERA DE LA EMPRESA'!C20+'INFO FINANCIERA DE LA EMPRESA'!C21+'INFO FINANCIERA DE LA EMPRESA'!C22)/'INFO FINANCIERA DE LA EMPRESA'!C17</f>
        <v>#DIV/0!</v>
      </c>
      <c r="E19" s="44" t="e">
        <f>+('INFO FINANCIERA DE LA EMPRESA'!D20+'INFO FINANCIERA DE LA EMPRESA'!D21+'INFO FINANCIERA DE LA EMPRESA'!D22)/'INFO FINANCIERA DE LA EMPRESA'!D17</f>
        <v>#DIV/0!</v>
      </c>
    </row>
    <row r="21" spans="2:5" ht="12.75">
      <c r="B21" s="57" t="s">
        <v>59</v>
      </c>
      <c r="C21" s="58"/>
      <c r="D21" s="58"/>
      <c r="E21" s="58"/>
    </row>
    <row r="23" spans="2:5" ht="12.75">
      <c r="B23" s="56" t="s">
        <v>60</v>
      </c>
      <c r="C23" s="44" t="e">
        <f>+'INFO FINANCIERA DE LA EMPRESA'!B12*365/'INFO FINANCIERA DE LA EMPRESA'!H10</f>
        <v>#DIV/0!</v>
      </c>
      <c r="D23" s="44" t="e">
        <f>+'INFO FINANCIERA DE LA EMPRESA'!C12*365/'INFO FINANCIERA DE LA EMPRESA'!I10</f>
        <v>#DIV/0!</v>
      </c>
      <c r="E23" s="44" t="e">
        <f>+'INFO FINANCIERA DE LA EMPRESA'!D12*365/'INFO FINANCIERA DE LA EMPRESA'!J10</f>
        <v>#DIV/0!</v>
      </c>
    </row>
    <row r="25" spans="2:5" ht="12.75">
      <c r="B25" s="56" t="s">
        <v>61</v>
      </c>
      <c r="C25" s="44" t="e">
        <f>+'INFO FINANCIERA DE LA EMPRESA'!B13*365/'INFO FINANCIERA DE LA EMPRESA'!H12</f>
        <v>#DIV/0!</v>
      </c>
      <c r="D25" s="44" t="e">
        <f>+'INFO FINANCIERA DE LA EMPRESA'!C13*365/'INFO FINANCIERA DE LA EMPRESA'!I12</f>
        <v>#DIV/0!</v>
      </c>
      <c r="E25" s="44" t="e">
        <f>+'INFO FINANCIERA DE LA EMPRESA'!D13*365/'INFO FINANCIERA DE LA EMPRESA'!J12</f>
        <v>#DIV/0!</v>
      </c>
    </row>
    <row r="27" spans="2:5" ht="12.75">
      <c r="B27" s="56" t="s">
        <v>62</v>
      </c>
      <c r="C27" s="44" t="e">
        <f>+'INFO FINANCIERA DE LA EMPRESA'!B20*365/'INFO FINANCIERA DE LA EMPRESA'!H12</f>
        <v>#DIV/0!</v>
      </c>
      <c r="D27" s="44" t="e">
        <f>+'INFO FINANCIERA DE LA EMPRESA'!C20*365/'INFO FINANCIERA DE LA EMPRESA'!I12</f>
        <v>#DIV/0!</v>
      </c>
      <c r="E27" s="44" t="e">
        <f>+'INFO FINANCIERA DE LA EMPRESA'!D20*365/'INFO FINANCIERA DE LA EMPRESA'!J12</f>
        <v>#DIV/0!</v>
      </c>
    </row>
    <row r="29" spans="2:5" ht="12.75">
      <c r="B29" s="44" t="s">
        <v>68</v>
      </c>
      <c r="C29" s="44" t="e">
        <f>+C23+C25-C27</f>
        <v>#DIV/0!</v>
      </c>
      <c r="D29" s="44" t="e">
        <f>+D23+D25-D27</f>
        <v>#DIV/0!</v>
      </c>
      <c r="E29" s="44" t="e">
        <f>+E23+E25-E27</f>
        <v>#DIV/0!</v>
      </c>
    </row>
    <row r="31" spans="2:5" ht="12.75">
      <c r="B31" s="57" t="s">
        <v>63</v>
      </c>
      <c r="C31" s="58"/>
      <c r="D31" s="58"/>
      <c r="E31" s="58"/>
    </row>
    <row r="33" spans="2:5" ht="12.75">
      <c r="B33" s="56" t="s">
        <v>64</v>
      </c>
      <c r="C33" s="44" t="e">
        <f>+'INFO FINANCIERA DE LA EMPRESA'!H22/'INFO FINANCIERA DE LA EMPRESA'!H10</f>
        <v>#DIV/0!</v>
      </c>
      <c r="D33" s="44" t="e">
        <f>+'INFO FINANCIERA DE LA EMPRESA'!I22/'INFO FINANCIERA DE LA EMPRESA'!I10</f>
        <v>#DIV/0!</v>
      </c>
      <c r="E33" s="44" t="e">
        <f>+'INFO FINANCIERA DE LA EMPRESA'!J22/'INFO FINANCIERA DE LA EMPRESA'!J10</f>
        <v>#DIV/0!</v>
      </c>
    </row>
    <row r="35" spans="2:5" ht="12.75">
      <c r="B35" s="56" t="s">
        <v>65</v>
      </c>
      <c r="C35" s="44" t="e">
        <f>+'INFO FINANCIERA DE LA EMPRESA'!H18/'INFO FINANCIERA DE LA EMPRESA'!H10</f>
        <v>#DIV/0!</v>
      </c>
      <c r="D35" s="44" t="e">
        <f>+'INFO FINANCIERA DE LA EMPRESA'!I18/'INFO FINANCIERA DE LA EMPRESA'!I10</f>
        <v>#DIV/0!</v>
      </c>
      <c r="E35" s="44" t="e">
        <f>+'INFO FINANCIERA DE LA EMPRESA'!J18/'INFO FINANCIERA DE LA EMPRESA'!J10</f>
        <v>#DIV/0!</v>
      </c>
    </row>
    <row r="37" spans="2:5" ht="12.75">
      <c r="B37" s="56" t="s">
        <v>66</v>
      </c>
      <c r="C37" s="44" t="e">
        <f>+'INFO FINANCIERA DE LA EMPRESA'!H22/'INFO FINANCIERA DE LA EMPRESA'!B17</f>
        <v>#DIV/0!</v>
      </c>
      <c r="D37" s="44" t="e">
        <f>+'INFO FINANCIERA DE LA EMPRESA'!I22/'INFO FINANCIERA DE LA EMPRESA'!C17</f>
        <v>#DIV/0!</v>
      </c>
      <c r="E37" s="44" t="e">
        <f>+'INFO FINANCIERA DE LA EMPRESA'!J22/'INFO FINANCIERA DE LA EMPRESA'!D17</f>
        <v>#DIV/0!</v>
      </c>
    </row>
    <row r="39" spans="2:5" ht="12.75">
      <c r="B39" s="56" t="s">
        <v>67</v>
      </c>
      <c r="C39" s="44" t="e">
        <f>+'INFO FINANCIERA DE LA EMPRESA'!H22/'INFO FINANCIERA DE LA EMPRESA'!B28</f>
        <v>#DIV/0!</v>
      </c>
      <c r="D39" s="44" t="e">
        <f>+'INFO FINANCIERA DE LA EMPRESA'!I22/'INFO FINANCIERA DE LA EMPRESA'!C28</f>
        <v>#DIV/0!</v>
      </c>
      <c r="E39" s="44" t="e">
        <f>+'INFO FINANCIERA DE LA EMPRESA'!J22/'INFO FINANCIERA DE LA EMPRESA'!D28</f>
        <v>#DIV/0!</v>
      </c>
    </row>
  </sheetData>
  <sheetProtection/>
  <mergeCells count="1">
    <mergeCell ref="I6:K6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C18" sqref="C18"/>
    </sheetView>
  </sheetViews>
  <sheetFormatPr defaultColWidth="11.421875" defaultRowHeight="15"/>
  <cols>
    <col min="2" max="2" width="2.421875" style="0" bestFit="1" customWidth="1"/>
    <col min="3" max="3" width="76.421875" style="0" bestFit="1" customWidth="1"/>
  </cols>
  <sheetData>
    <row r="2" spans="2:3" s="103" customFormat="1" ht="15">
      <c r="B2" s="103" t="s">
        <v>76</v>
      </c>
      <c r="C2" s="103" t="s">
        <v>94</v>
      </c>
    </row>
    <row r="3" s="103" customFormat="1" ht="15"/>
    <row r="4" spans="2:3" s="103" customFormat="1" ht="15">
      <c r="B4" s="103" t="s">
        <v>76</v>
      </c>
      <c r="C4" s="103" t="s">
        <v>77</v>
      </c>
    </row>
    <row r="5" s="103" customFormat="1" ht="15"/>
    <row r="6" spans="2:3" s="103" customFormat="1" ht="15">
      <c r="B6" s="103" t="s">
        <v>76</v>
      </c>
      <c r="C6" s="103" t="s">
        <v>92</v>
      </c>
    </row>
    <row r="7" s="103" customFormat="1" ht="15"/>
    <row r="8" spans="2:3" s="103" customFormat="1" ht="15">
      <c r="B8" s="103" t="s">
        <v>76</v>
      </c>
      <c r="C8" s="10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isuffia</dc:creator>
  <cp:keywords/>
  <dc:description/>
  <cp:lastModifiedBy>German Stasieniuk</cp:lastModifiedBy>
  <dcterms:created xsi:type="dcterms:W3CDTF">2014-08-16T20:52:01Z</dcterms:created>
  <dcterms:modified xsi:type="dcterms:W3CDTF">2021-05-03T18:13:44Z</dcterms:modified>
  <cp:category/>
  <cp:version/>
  <cp:contentType/>
  <cp:contentStatus/>
</cp:coreProperties>
</file>